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Lunes" sheetId="1" r:id="rId1"/>
    <sheet name="Martes" sheetId="2" r:id="rId2"/>
    <sheet name="Miercoles" sheetId="3" r:id="rId3"/>
    <sheet name="Jueves" sheetId="4" r:id="rId4"/>
    <sheet name="Viernes" sheetId="5" r:id="rId5"/>
    <sheet name="Sabado" sheetId="6" r:id="rId6"/>
    <sheet name="Domingo" sheetId="7" r:id="rId7"/>
    <sheet name="Calculadora Calorias" sheetId="8" r:id="rId8"/>
  </sheets>
  <definedNames>
    <definedName name="_2_de_septiembre_de_2008">'Lunes'!$B$2</definedName>
  </definedNames>
  <calcPr fullCalcOnLoad="1"/>
</workbook>
</file>

<file path=xl/sharedStrings.xml><?xml version="1.0" encoding="utf-8"?>
<sst xmlns="http://schemas.openxmlformats.org/spreadsheetml/2006/main" count="1643" uniqueCount="407">
  <si>
    <t>Cinta</t>
  </si>
  <si>
    <t>Pecho</t>
  </si>
  <si>
    <t>Press de Banca</t>
  </si>
  <si>
    <t>Press de Banca con Mancuernas</t>
  </si>
  <si>
    <t>Press de Banca Inclinado</t>
  </si>
  <si>
    <t>Press Inclinado con Mancuernas.</t>
  </si>
  <si>
    <t>Press de Banca Declinado</t>
  </si>
  <si>
    <t>Press Declinado con Mancuernas</t>
  </si>
  <si>
    <t>Aberturas sobre Banco Plano.</t>
  </si>
  <si>
    <t>Aperturas inclinadas mancuerna.</t>
  </si>
  <si>
    <t>Aberturas a una mano.</t>
  </si>
  <si>
    <t>Aperturas declinadas en polea.</t>
  </si>
  <si>
    <t>Cruce entre poleas bajas.</t>
  </si>
  <si>
    <t>Fondos en Paralelas</t>
  </si>
  <si>
    <t>Fondos militares</t>
  </si>
  <si>
    <t>Pectoral Contractor.</t>
  </si>
  <si>
    <t>Pullover.</t>
  </si>
  <si>
    <t>Press vertical en máquina.</t>
  </si>
  <si>
    <t>Espalda</t>
  </si>
  <si>
    <t>Jalones frontales en Lat Machine</t>
  </si>
  <si>
    <t xml:space="preserve">Jalón con barra V </t>
  </si>
  <si>
    <t>Jalón agarre invertido  Lat Machine.</t>
  </si>
  <si>
    <t>Jalones con Brazos Rectos.</t>
  </si>
  <si>
    <t>Jalón polea alta máximo recorrido.</t>
  </si>
  <si>
    <t>Dominadas.</t>
  </si>
  <si>
    <t>Polea Tras-Nuca</t>
  </si>
  <si>
    <t>Remo en máquina</t>
  </si>
  <si>
    <t>Remo Inclinado con Barra.</t>
  </si>
  <si>
    <t>Remo Inclinado agarre inverso.</t>
  </si>
  <si>
    <t>Remo Sentado en Polea.</t>
  </si>
  <si>
    <t>Remo con Mancuerna una mano.</t>
  </si>
  <si>
    <t>Remo Inclinado en polea</t>
  </si>
  <si>
    <t>Remo con Barra T.</t>
  </si>
  <si>
    <t>Biceps y antebrazo</t>
  </si>
  <si>
    <t>Curl con Barra.</t>
  </si>
  <si>
    <t>Curl con Mancuerna</t>
  </si>
  <si>
    <t>Curl con Mancuerna Alterno</t>
  </si>
  <si>
    <t>Curl con Polea</t>
  </si>
  <si>
    <t>Curl Concentración</t>
  </si>
  <si>
    <t>Curl Banco Inclinado.</t>
  </si>
  <si>
    <t>Curl Invertido</t>
  </si>
  <si>
    <t>Curl acostado.</t>
  </si>
  <si>
    <t>Flexión de Brazos en Polea Alta.</t>
  </si>
  <si>
    <t>Flexiones acostados en polea alta.</t>
  </si>
  <si>
    <t>Curl Scott invertido</t>
  </si>
  <si>
    <t>Curl  Martillo</t>
  </si>
  <si>
    <t>Dominadas agarre cerrado invertido</t>
  </si>
  <si>
    <t>Curl de muñeca con mancuernas</t>
  </si>
  <si>
    <t>Curl Invertido con mancuernas</t>
  </si>
  <si>
    <t>Triceps</t>
  </si>
  <si>
    <t>Jalones con Barra (z o normal)</t>
  </si>
  <si>
    <t>Jalones en Polea Agarre Inverso.</t>
  </si>
  <si>
    <t>Jalones en Polea con Cuerda.</t>
  </si>
  <si>
    <t>Jalones polea con cuerda  una mano.</t>
  </si>
  <si>
    <t>Extensiones Invertidas</t>
  </si>
  <si>
    <t>Extensiones Barra EZ Sentado.</t>
  </si>
  <si>
    <t>Extensión  polea de pie encima cabeza</t>
  </si>
  <si>
    <t>Fondos entre Bancos.</t>
  </si>
  <si>
    <t>Flexiones en paralelas</t>
  </si>
  <si>
    <t>Patadas Traseras.</t>
  </si>
  <si>
    <t>Patadas Traseras en polea</t>
  </si>
  <si>
    <t>Press Banca Agarre Cerrado</t>
  </si>
  <si>
    <t>Pres-cerrado-extensiones-pullover</t>
  </si>
  <si>
    <t>Press Francés</t>
  </si>
  <si>
    <t>Cruce de Poleas</t>
  </si>
  <si>
    <t>Hombro</t>
  </si>
  <si>
    <t>Press militar de pie.</t>
  </si>
  <si>
    <t>Press Arnold</t>
  </si>
  <si>
    <t>Press sentado-Press trasnuca</t>
  </si>
  <si>
    <t>Press sentado con mancuernas.</t>
  </si>
  <si>
    <t>Pres militar con agarre invertido</t>
  </si>
  <si>
    <t>Trapecio con barra.</t>
  </si>
  <si>
    <t>Apertura invertida en polea</t>
  </si>
  <si>
    <t>Aperturas en Peck-Deck</t>
  </si>
  <si>
    <t>Elevación lateral.</t>
  </si>
  <si>
    <t>Elevación lateral inclinado</t>
  </si>
  <si>
    <t>Elevación frontal  barra encima cabeza</t>
  </si>
  <si>
    <t>Elevacion lateral acostado.</t>
  </si>
  <si>
    <t>Elevaciones posteriores  banco inclinado</t>
  </si>
  <si>
    <t>Elevación frontal prono banco inclinado.</t>
  </si>
  <si>
    <t>Elevación inclinado. (Pájaro).</t>
  </si>
  <si>
    <t>Elevaciones sentado deltoide</t>
  </si>
  <si>
    <t>Sentadilla con remo de pie.</t>
  </si>
  <si>
    <t>Encogimientos de hombro</t>
  </si>
  <si>
    <t>Encogimientos inclinados mancuerna</t>
  </si>
  <si>
    <t>Pierna</t>
  </si>
  <si>
    <t>Sentadilla con Barra.</t>
  </si>
  <si>
    <t>Sentadilla en multipower</t>
  </si>
  <si>
    <t>Sentadillas delanteras</t>
  </si>
  <si>
    <t>Sentadilla piernas separadas.</t>
  </si>
  <si>
    <t>Sentadilla Hack</t>
  </si>
  <si>
    <t>Prensa</t>
  </si>
  <si>
    <t>Extensión de piernas.</t>
  </si>
  <si>
    <t>Extensión con una pierna</t>
  </si>
  <si>
    <t>Curl Femoral de Pie.</t>
  </si>
  <si>
    <t>Curl femoral tumbado.</t>
  </si>
  <si>
    <t>Peso Muerto Rumano.</t>
  </si>
  <si>
    <t>Peso Muerto Piernas Rígidas.</t>
  </si>
  <si>
    <t>Zancadas con Barra.</t>
  </si>
  <si>
    <t>Zancadas Inversas.</t>
  </si>
  <si>
    <t>Curl Femoral Sentado.</t>
  </si>
  <si>
    <t>Buenos días</t>
  </si>
  <si>
    <t>Extensión cadera polea baja</t>
  </si>
  <si>
    <t>Extensión cadera en máquina</t>
  </si>
  <si>
    <t>Abducción de cadera  polea baja</t>
  </si>
  <si>
    <t>Aductor en polea baja.</t>
  </si>
  <si>
    <t>Elevación Talones de Pie.</t>
  </si>
  <si>
    <t>Elevación Talones sentado</t>
  </si>
  <si>
    <t>Elevación Talón en Prensa.</t>
  </si>
  <si>
    <t>Ejercicios anaerobicos / musculacion</t>
  </si>
  <si>
    <t>Ejercicios aerobicos</t>
  </si>
  <si>
    <t>Bicicleta</t>
  </si>
  <si>
    <t>Bicicleta Horizontal</t>
  </si>
  <si>
    <t>Remo</t>
  </si>
  <si>
    <t>Eliptica</t>
  </si>
  <si>
    <t>Encogimientos en banco declinado.</t>
  </si>
  <si>
    <t>Encogimientos en polea.</t>
  </si>
  <si>
    <t>Elevaciones de piernas colgado.</t>
  </si>
  <si>
    <t>Encogimientos en polea alta.</t>
  </si>
  <si>
    <t>Elevaciones de piernas en banco inclinado.</t>
  </si>
  <si>
    <t>Abdominales</t>
  </si>
  <si>
    <t>Serie 1</t>
  </si>
  <si>
    <t>Serie 2</t>
  </si>
  <si>
    <t>Serie 3</t>
  </si>
  <si>
    <t>Serie 4</t>
  </si>
  <si>
    <t>Serie 5</t>
  </si>
  <si>
    <t>Serie 6</t>
  </si>
  <si>
    <t>Peso (kg)</t>
  </si>
  <si>
    <t>Rep. (num)</t>
  </si>
  <si>
    <t>Tiempo (min)</t>
  </si>
  <si>
    <t>Dist. (km)</t>
  </si>
  <si>
    <t>Cons. (cal)</t>
  </si>
  <si>
    <t>Tipo Entreno</t>
  </si>
  <si>
    <t>Intensidad Constante</t>
  </si>
  <si>
    <t>Tipos Ejercicio Aerobico</t>
  </si>
  <si>
    <t>Por Intervalos</t>
  </si>
  <si>
    <t>Entrenamiento dividido</t>
  </si>
  <si>
    <t>Suplementos</t>
  </si>
  <si>
    <t>Seguimiento Personal</t>
  </si>
  <si>
    <t>Comentarios</t>
  </si>
  <si>
    <t>Peso Corporal (kg):</t>
  </si>
  <si>
    <t>Indice Masa Corporal (IMC)</t>
  </si>
  <si>
    <t>Altura (cm):</t>
  </si>
  <si>
    <t>Edad:</t>
  </si>
  <si>
    <t>Metabolismo Basal (cal. consumidas)</t>
  </si>
  <si>
    <t>Porcentaje Grasa Corporal</t>
  </si>
  <si>
    <t>Resultado:</t>
  </si>
  <si>
    <t>Cintura(cm):</t>
  </si>
  <si>
    <t xml:space="preserve">
=98,42+((1,082*C4)-(4,15*E4))</t>
  </si>
  <si>
    <t>Piscina</t>
  </si>
  <si>
    <t>Sexo</t>
  </si>
  <si>
    <t>Hombre</t>
  </si>
  <si>
    <t>Mujer</t>
  </si>
  <si>
    <t>Sexo:</t>
  </si>
  <si>
    <t>* Formulas aproximadas</t>
  </si>
  <si>
    <t>Nivel Dif.</t>
  </si>
  <si>
    <t>Potencia (W)</t>
  </si>
  <si>
    <t>Kcal gastadas</t>
  </si>
  <si>
    <t>Serie 7</t>
  </si>
  <si>
    <t>Extensiones encima cabeza.</t>
  </si>
  <si>
    <t>Trapecio</t>
  </si>
  <si>
    <t>Encogimientos en máquina</t>
  </si>
  <si>
    <t>Encogimientos en maquina</t>
  </si>
  <si>
    <t>Curl lento de pie alterno</t>
  </si>
  <si>
    <t>Press Francés con barra</t>
  </si>
  <si>
    <t>Curl Concentración de pie</t>
  </si>
  <si>
    <t>Elevación Talón en maquina</t>
  </si>
  <si>
    <t>Press militar sentado con mancuerna</t>
  </si>
  <si>
    <t>Trapecio con mancuerna</t>
  </si>
  <si>
    <t>Press militar sentado mancuerna</t>
  </si>
  <si>
    <t>Curl alterno sentado en banco</t>
  </si>
  <si>
    <t>Trapecio con mancuernas</t>
  </si>
  <si>
    <t>Curl con Mancuerna de pie</t>
  </si>
  <si>
    <t>Jalones maquina vertical</t>
  </si>
  <si>
    <t>Remo en máquina vertical</t>
  </si>
  <si>
    <t>Curl con Mancuerna de pie alterno</t>
  </si>
  <si>
    <t>Curl Concentración sentado en banco</t>
  </si>
  <si>
    <t>Elevaciones frontales</t>
  </si>
  <si>
    <t>Curl banco Scott mancuerna alterno</t>
  </si>
  <si>
    <t>Curl Femoral Sentado maquina</t>
  </si>
  <si>
    <t>Elevación Talón en maquina horizontal</t>
  </si>
  <si>
    <t>Extension Talones en máquina</t>
  </si>
  <si>
    <t>Extension Talón en Maquina.</t>
  </si>
  <si>
    <t>Extensiones mancuerna encima cabeza.</t>
  </si>
  <si>
    <t>Extensiones encima cabeza mancuerna</t>
  </si>
  <si>
    <t>Curl Concentrado Banco sentado</t>
  </si>
  <si>
    <t xml:space="preserve">Triceps en Polea </t>
  </si>
  <si>
    <t>Encogimientos en espaldera</t>
  </si>
  <si>
    <t>Flexión de Brazos en Polea Alta (1 brazo)</t>
  </si>
  <si>
    <t>Elncogimientis de tronco piernas flexionadas</t>
  </si>
  <si>
    <t>Cruce de Poleas un brazo</t>
  </si>
  <si>
    <t>Extensiones Invertidas 1 brazo</t>
  </si>
  <si>
    <t>Press en máquina</t>
  </si>
  <si>
    <t>Press militar en máquina</t>
  </si>
  <si>
    <t>Elevaciónes laterales mancuerna</t>
  </si>
  <si>
    <t>Elevaciónes frontales alternas</t>
  </si>
  <si>
    <t>kcal.</t>
  </si>
  <si>
    <t>Total kcal:</t>
  </si>
  <si>
    <t>Desayuno</t>
  </si>
  <si>
    <t>Almuerzo</t>
  </si>
  <si>
    <t>Comida</t>
  </si>
  <si>
    <t>Cena</t>
  </si>
  <si>
    <t>Antes dormir</t>
  </si>
  <si>
    <t>Nombre comida (y gramos total)</t>
  </si>
  <si>
    <t>Regla de 3:</t>
  </si>
  <si>
    <t>son tantas kcal</t>
  </si>
  <si>
    <t>tantos grs.</t>
  </si>
  <si>
    <t>Entonces</t>
  </si>
  <si>
    <t>Carbos</t>
  </si>
  <si>
    <t>Protes</t>
  </si>
  <si>
    <t>Grasas</t>
  </si>
  <si>
    <t>(en gramos todo)</t>
  </si>
  <si>
    <t>grs prote</t>
  </si>
  <si>
    <t>grs carbos</t>
  </si>
  <si>
    <t>grs grasas</t>
  </si>
  <si>
    <t>Whey 100%</t>
  </si>
  <si>
    <t>leche almendras</t>
  </si>
  <si>
    <t>Total en gramos:</t>
  </si>
  <si>
    <t>Total en % de macronutrientes:</t>
  </si>
  <si>
    <t>Batido post entreno (whey 100%) (31)</t>
  </si>
  <si>
    <t>Encogimientos obliquos en polea alta.</t>
  </si>
  <si>
    <t>,</t>
  </si>
  <si>
    <t>Encogimientos laterales en banco romano</t>
  </si>
  <si>
    <t>Elevaciones laterales mancuerna</t>
  </si>
  <si>
    <t>Elevaciónes frontales alternas mancuerna</t>
  </si>
  <si>
    <t>Tri-serie elevaciones frontales, laterales y press</t>
  </si>
  <si>
    <t>Super-series extensiones de piernas</t>
  </si>
  <si>
    <t>Super-series curl femoral</t>
  </si>
  <si>
    <t>Extension de Talón en maquina</t>
  </si>
  <si>
    <t>galletas principe</t>
  </si>
  <si>
    <t>leche desnatada (200)</t>
  </si>
  <si>
    <t>proteina Whey 100% ON (31)</t>
  </si>
  <si>
    <t>lentejas</t>
  </si>
  <si>
    <t>huevo</t>
  </si>
  <si>
    <t>Pan molde</t>
  </si>
  <si>
    <t>Avena instantanea</t>
  </si>
  <si>
    <t>Batido post:</t>
  </si>
  <si>
    <t>Gasto calorico diario:</t>
  </si>
  <si>
    <t>Peso Muerto</t>
  </si>
  <si>
    <t>Jalones polea con cuerda  una mano</t>
  </si>
  <si>
    <t>Extensiónes en polea con cuerda</t>
  </si>
  <si>
    <t>Curl  Martillo alterno mancuerna</t>
  </si>
  <si>
    <t xml:space="preserve">Elevaciones de piernas </t>
  </si>
  <si>
    <t>platano</t>
  </si>
  <si>
    <t>Pasta</t>
  </si>
  <si>
    <t>Salsa Tomate Frito</t>
  </si>
  <si>
    <t>Clara de huevo</t>
  </si>
  <si>
    <t>(1 huevo 35 grs clara)</t>
  </si>
  <si>
    <t>Yema de huevo</t>
  </si>
  <si>
    <t>(1 huevo 20 grs yema)</t>
  </si>
  <si>
    <t>Pan integral</t>
  </si>
  <si>
    <t>Queso Burgos</t>
  </si>
  <si>
    <t>Encogimientos de tronco</t>
  </si>
  <si>
    <t>Press de Banca en multipower</t>
  </si>
  <si>
    <t>Encogimientos oblicuos en espaldera</t>
  </si>
  <si>
    <t>Encogimientos tronco en espaldera</t>
  </si>
  <si>
    <t>4 Galletas principe (58)</t>
  </si>
  <si>
    <t>proteina Whey 100% ON (22)</t>
  </si>
  <si>
    <t>animal stack</t>
  </si>
  <si>
    <t>animal cuts</t>
  </si>
  <si>
    <t>Avena molida (20)</t>
  </si>
  <si>
    <t>Batido post entreno (leche almendras) (75)</t>
  </si>
  <si>
    <t>leche desnatada (225)</t>
  </si>
  <si>
    <t>leche desnatada</t>
  </si>
  <si>
    <t>Pasta (100)</t>
  </si>
  <si>
    <t>Salsa Tomate (60)</t>
  </si>
  <si>
    <t>Tortilla (1 yema 3 claras)</t>
  </si>
  <si>
    <t>Queso Burgos (125)</t>
  </si>
  <si>
    <t>Pan bimbo (20)</t>
  </si>
  <si>
    <t>Carnita vegetal</t>
  </si>
  <si>
    <t>Ensalada (200)</t>
  </si>
  <si>
    <t>Balance diario:</t>
  </si>
  <si>
    <t>leche desmatada (175)</t>
  </si>
  <si>
    <t>Press sentado en multipower</t>
  </si>
  <si>
    <t>Encogimientos oblicuos bicicleta</t>
  </si>
  <si>
    <t>Levantamiento de mancuerna con sentadilla</t>
  </si>
  <si>
    <t>Levantamiento potencia mancuerna con sentadilla</t>
  </si>
  <si>
    <t>Remo alterno mancuerna en suelo</t>
  </si>
  <si>
    <t>Elevaciones de piernas y impulso final</t>
  </si>
  <si>
    <t>Kcal consumidas según pulsometro:</t>
  </si>
  <si>
    <t>*Calculado 1 calorias por repeticion aprox.</t>
  </si>
  <si>
    <t>Duración entreno (hh:mm):</t>
  </si>
  <si>
    <t>Elevación frontal mancuerna con sentadilla</t>
  </si>
  <si>
    <t>Remo con Mancuerna una mano tipo lagartijas</t>
  </si>
  <si>
    <t>Kcal consumidas según formula:</t>
  </si>
  <si>
    <t>Curl con Barra W</t>
  </si>
  <si>
    <t>Press hombro mancuerna con sentadilla</t>
  </si>
  <si>
    <t>Encogimientos tronco piernas 90º</t>
  </si>
  <si>
    <t>Press sentado</t>
  </si>
  <si>
    <t>Curl con Mancuerna tipo polea + concentrado</t>
  </si>
  <si>
    <t xml:space="preserve">Lumbares laterales </t>
  </si>
  <si>
    <t>Extensiones encima cabeza alternas</t>
  </si>
  <si>
    <t>Extensión polea de pie encima cabeza</t>
  </si>
  <si>
    <t>Curl  Martillo alterno</t>
  </si>
  <si>
    <t>Encogimientos obliquos bicicleta</t>
  </si>
  <si>
    <t>Press frontal en multipower</t>
  </si>
  <si>
    <t>Pres militar con mancuernas</t>
  </si>
  <si>
    <t>Encogimientos laterales en banco</t>
  </si>
  <si>
    <t>Lumbares en banco</t>
  </si>
  <si>
    <t>Encogimientos laterales banco</t>
  </si>
  <si>
    <t>Encogimientos tronco en banco</t>
  </si>
  <si>
    <t>Curl Banco Inclinado alterno mancuerna</t>
  </si>
  <si>
    <t>Curl Banco Scott con mancuerna</t>
  </si>
  <si>
    <t>Curl pose biceps mancuerna</t>
  </si>
  <si>
    <t>Encogimientos bicicelta</t>
  </si>
  <si>
    <t>Elevaciónes frontales mancuerna</t>
  </si>
  <si>
    <t>Curl Concentración mancuerna</t>
  </si>
  <si>
    <t>Encogimientos de tronco piernas flexionadas</t>
  </si>
  <si>
    <t>Elevación Talones de Pie con mancuernas</t>
  </si>
  <si>
    <t>Curl banco Scott con mancuerna</t>
  </si>
  <si>
    <t>Curl con Mancuerna estricto</t>
  </si>
  <si>
    <t>Elevaciones de pierna en suelo</t>
  </si>
  <si>
    <t>Eencogimientos tronco piernas levantadas y mancuerna hacia arriba</t>
  </si>
  <si>
    <t>Elevaciones laterales.</t>
  </si>
  <si>
    <t>Press de Banca Inclinado en multipower</t>
  </si>
  <si>
    <t>Jalones con agarre plano en polea</t>
  </si>
  <si>
    <t>Extensiones encima cabeza alterna</t>
  </si>
  <si>
    <t>Press de Banca Inclinado multipower</t>
  </si>
  <si>
    <t>18x2</t>
  </si>
  <si>
    <t>Elevaciones de piernas</t>
  </si>
  <si>
    <t>Hiperextensiones con disco sentado</t>
  </si>
  <si>
    <t>Correr</t>
  </si>
  <si>
    <t>Encogimientos de tronco 90º espaldera</t>
  </si>
  <si>
    <t>Curls varios</t>
  </si>
  <si>
    <t>Sentadilla con elevacion frontal de mancuerna</t>
  </si>
  <si>
    <t>Cycling</t>
  </si>
  <si>
    <t>Lumbares en máquina</t>
  </si>
  <si>
    <t>Press de Banca libre</t>
  </si>
  <si>
    <t>16x2</t>
  </si>
  <si>
    <t>Pullover vertical en polea alta</t>
  </si>
  <si>
    <t>Curl banco Scott 1 brazo mancuerna</t>
  </si>
  <si>
    <t>Flexión 1 Brazo en Polea Alta.</t>
  </si>
  <si>
    <t>Press sentado en maquina</t>
  </si>
  <si>
    <t>Flexión de Brazo en Polea Alta.</t>
  </si>
  <si>
    <t>Elevaciónes frontales mancuerna alternas</t>
  </si>
  <si>
    <t>Curl banco Scott con barra W</t>
  </si>
  <si>
    <t>Curl en polea baja</t>
  </si>
  <si>
    <t>Flexión de Brazo en Polea Alta</t>
  </si>
  <si>
    <t>Elevación Talones en maquina</t>
  </si>
  <si>
    <t>Encogimientos piernas</t>
  </si>
  <si>
    <t>Encogimientos obliquos</t>
  </si>
  <si>
    <t>Press  en multipower</t>
  </si>
  <si>
    <t>14x2</t>
  </si>
  <si>
    <t>Lumbares</t>
  </si>
  <si>
    <t>Curl con Barra</t>
  </si>
  <si>
    <t>Curl banco Scott mancuerna 1 brazo</t>
  </si>
  <si>
    <t>Curl 21</t>
  </si>
  <si>
    <t>Encogimientoss de tronco piernas en alto</t>
  </si>
  <si>
    <t>Pullover en polea</t>
  </si>
  <si>
    <t>Ido y vuelto corriendo al gym</t>
  </si>
  <si>
    <t>Ido y vuelto corriendo desde casa a metropolitan y viceversa</t>
  </si>
  <si>
    <t>Press militar en multipower</t>
  </si>
  <si>
    <t>Pres militar con mancuerna</t>
  </si>
  <si>
    <t>Curl banco scott (mancuerna)</t>
  </si>
  <si>
    <t>Curl con Polea  1  brazo</t>
  </si>
  <si>
    <t>Terminado con 2 superseries</t>
  </si>
  <si>
    <t>Press de Banca Libre</t>
  </si>
  <si>
    <t>Elevaciones de cadera/piernas 90º</t>
  </si>
  <si>
    <t>Extensiones polea con cuerda  una mano.</t>
  </si>
  <si>
    <t>10x2+10</t>
  </si>
  <si>
    <t>15x2+10</t>
  </si>
  <si>
    <t>GM media tarde, WF pre entreno, PW intra-entreno, batido proteina post, 1 vitamina noche, GM antes dormir</t>
  </si>
  <si>
    <t>24x2</t>
  </si>
  <si>
    <t>Curl con Barra W en banco Scott</t>
  </si>
  <si>
    <t>Objetivo: llegar a 10,9,8,7</t>
  </si>
  <si>
    <t>Extensiones Invertidas 1 brazo polea</t>
  </si>
  <si>
    <t>Elevaciones de cadera</t>
  </si>
  <si>
    <t>No funciona pero me lo imagino…</t>
  </si>
  <si>
    <t>26,25x2</t>
  </si>
  <si>
    <t>Subido un poco respecto ultima dia :)</t>
  </si>
  <si>
    <t>Buen rendimiento en general</t>
  </si>
  <si>
    <t>No recordado ultimo peso y bajado un poco…</t>
  </si>
  <si>
    <t>45-40-35-30-25-20-15</t>
  </si>
  <si>
    <t>No funciona pero lo imagino…</t>
  </si>
  <si>
    <t>Press de Banca  libre</t>
  </si>
  <si>
    <t>Repeticiones entre los 2 brazos</t>
  </si>
  <si>
    <t>Green Mag mañana, vitaminas mañana, White Flood prentreno tarde, Purple Wrath intra-entreno, Bateino Proteina post + glutamina</t>
  </si>
  <si>
    <t>Primero con banco recto no podido, luego con inclinado si…</t>
  </si>
  <si>
    <t>Trapecio delante mancuernas</t>
  </si>
  <si>
    <t>Trapecio lateral con elevacion de talones</t>
  </si>
  <si>
    <t>Cuentan 2 por repeticion (trapecio + gemelo)</t>
  </si>
  <si>
    <t>Buen rendimiento para el peso :)</t>
  </si>
  <si>
    <t>Calentamiento</t>
  </si>
  <si>
    <t>Elevaciones piernas arriba</t>
  </si>
  <si>
    <t>Curl 1 brazo en Polea baja</t>
  </si>
  <si>
    <t>Extensiones encima cabeza 1 brazo</t>
  </si>
  <si>
    <t>Buen rendimiento aunque poco estricto</t>
  </si>
  <si>
    <t>GM + vitaminas mañana, WF preentreno, PW intra entreno, Batido proteina + glutamina post, vitamina noche</t>
  </si>
  <si>
    <t>Extensiones en máquina</t>
  </si>
  <si>
    <t>Subido!</t>
  </si>
  <si>
    <t>Bajado la primera serie de mas peso, muy petado?</t>
  </si>
  <si>
    <t>Extensiones Invertidas un brazo en polea</t>
  </si>
  <si>
    <t>GM y vitamina mañana, WF pre entreno, PW intra entreno, Batido proteina post + glutamina</t>
  </si>
  <si>
    <t>Repeticiones entre los 2 brazos, muy petado 1a serie</t>
  </si>
  <si>
    <t>Fartlek, empezado a 9 km/h e ido subiendo hasta 14</t>
  </si>
  <si>
    <t>32,5x2+12</t>
  </si>
  <si>
    <t>Buen rendimiento</t>
  </si>
  <si>
    <t>27,5x2</t>
  </si>
  <si>
    <t>Cruce entre poleas</t>
  </si>
  <si>
    <t>6,25x2</t>
  </si>
  <si>
    <t>Probando nueva maquina!</t>
  </si>
  <si>
    <t>Carrera suave recuperación, 10 km/h</t>
  </si>
  <si>
    <t>Elevaciones de cadera piernas arriba</t>
  </si>
  <si>
    <t>GM y vitamina almuerzo, WF pre entreno, PW intra, Batido Proteina + glutamina post, batido + vitamina madrugada</t>
  </si>
  <si>
    <t>55-50-45-40-35-30-25</t>
  </si>
  <si>
    <t>50-45-40-35-30-25-20</t>
  </si>
  <si>
    <t>Subido en general! :)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</si>
</sst>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[$-C0A]dddd\,\ dd&quot; de &quot;mmmm&quot; de &quot;yyyy"/>
    <numFmt numFmtId="166" formatCode="[$-C0A]d\ &quot;de&quot;\ mmmm\ &quot;de&quot;\ yyyy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0000"/>
    <numFmt numFmtId="172" formatCode="0.0%"/>
  </numFmts>
  <fonts count="4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 tint="-0.24997000396251678"/>
      <name val="Arial"/>
      <family val="2"/>
    </font>
    <font>
      <sz val="10"/>
      <color theme="1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5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1" fillId="15" borderId="10" xfId="0" applyFont="1" applyFill="1" applyBorder="1" applyAlignment="1">
      <alignment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/>
    </xf>
    <xf numFmtId="0" fontId="1" fillId="3" borderId="10" xfId="0" applyFont="1" applyFill="1" applyBorder="1" applyAlignment="1">
      <alignment/>
    </xf>
    <xf numFmtId="0" fontId="0" fillId="15" borderId="14" xfId="0" applyFill="1" applyBorder="1" applyAlignment="1">
      <alignment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/>
    </xf>
    <xf numFmtId="0" fontId="0" fillId="15" borderId="15" xfId="0" applyFill="1" applyBorder="1" applyAlignment="1">
      <alignment/>
    </xf>
    <xf numFmtId="0" fontId="0" fillId="3" borderId="15" xfId="0" applyFill="1" applyBorder="1" applyAlignment="1">
      <alignment/>
    </xf>
    <xf numFmtId="0" fontId="1" fillId="15" borderId="10" xfId="0" applyFont="1" applyFill="1" applyBorder="1" applyAlignment="1">
      <alignment horizontal="left"/>
    </xf>
    <xf numFmtId="0" fontId="0" fillId="15" borderId="14" xfId="0" applyFill="1" applyBorder="1" applyAlignment="1">
      <alignment/>
    </xf>
    <xf numFmtId="0" fontId="0" fillId="15" borderId="16" xfId="0" applyFill="1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center"/>
    </xf>
    <xf numFmtId="166" fontId="0" fillId="15" borderId="14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3" xfId="0" applyNumberFormat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2" fontId="45" fillId="0" borderId="0" xfId="0" applyNumberFormat="1" applyFont="1" applyBorder="1" applyAlignment="1">
      <alignment horizontal="center"/>
    </xf>
    <xf numFmtId="10" fontId="45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indent="1"/>
    </xf>
    <xf numFmtId="0" fontId="45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49" fontId="1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Fill="1" applyBorder="1" applyAlignment="1">
      <alignment/>
    </xf>
    <xf numFmtId="0" fontId="46" fillId="15" borderId="15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0" borderId="20" xfId="0" applyBorder="1" applyAlignment="1">
      <alignment/>
    </xf>
    <xf numFmtId="0" fontId="0" fillId="15" borderId="15" xfId="0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3" borderId="14" xfId="0" applyFont="1" applyFill="1" applyBorder="1" applyAlignment="1">
      <alignment/>
    </xf>
    <xf numFmtId="0" fontId="47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3" borderId="14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5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166" fontId="3" fillId="0" borderId="0" xfId="0" applyNumberFormat="1" applyFont="1" applyAlignment="1">
      <alignment horizontal="left"/>
    </xf>
    <xf numFmtId="16" fontId="0" fillId="0" borderId="0" xfId="0" applyNumberFormat="1" applyBorder="1" applyAlignment="1">
      <alignment/>
    </xf>
    <xf numFmtId="16" fontId="0" fillId="0" borderId="13" xfId="0" applyNumberFormat="1" applyBorder="1" applyAlignment="1">
      <alignment/>
    </xf>
    <xf numFmtId="0" fontId="0" fillId="0" borderId="19" xfId="0" applyBorder="1" applyAlignment="1">
      <alignment horizontal="left" indent="1"/>
    </xf>
    <xf numFmtId="0" fontId="1" fillId="3" borderId="19" xfId="0" applyFont="1" applyFill="1" applyBorder="1" applyAlignment="1">
      <alignment horizontal="left"/>
    </xf>
    <xf numFmtId="0" fontId="0" fillId="15" borderId="15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0" fillId="15" borderId="15" xfId="0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7" fillId="3" borderId="14" xfId="0" applyFont="1" applyFill="1" applyBorder="1" applyAlignment="1">
      <alignment horizontal="right"/>
    </xf>
    <xf numFmtId="0" fontId="48" fillId="3" borderId="14" xfId="0" applyFont="1" applyFill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0" fillId="0" borderId="23" xfId="0" applyBorder="1" applyAlignment="1">
      <alignment/>
    </xf>
    <xf numFmtId="0" fontId="47" fillId="3" borderId="18" xfId="0" applyFont="1" applyFill="1" applyBorder="1" applyAlignment="1">
      <alignment horizontal="right"/>
    </xf>
    <xf numFmtId="0" fontId="48" fillId="3" borderId="18" xfId="0" applyFont="1" applyFill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8" fillId="0" borderId="18" xfId="0" applyFont="1" applyBorder="1" applyAlignment="1">
      <alignment horizontal="right"/>
    </xf>
    <xf numFmtId="0" fontId="48" fillId="0" borderId="24" xfId="0" applyFont="1" applyBorder="1" applyAlignment="1">
      <alignment horizontal="right"/>
    </xf>
    <xf numFmtId="0" fontId="48" fillId="0" borderId="21" xfId="0" applyFont="1" applyBorder="1" applyAlignment="1">
      <alignment horizontal="right"/>
    </xf>
    <xf numFmtId="0" fontId="48" fillId="0" borderId="22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3" borderId="14" xfId="0" applyFont="1" applyFill="1" applyBorder="1" applyAlignment="1">
      <alignment/>
    </xf>
    <xf numFmtId="0" fontId="48" fillId="3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9" borderId="10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6" xfId="0" applyFill="1" applyBorder="1" applyAlignment="1">
      <alignment horizontal="right"/>
    </xf>
    <xf numFmtId="0" fontId="0" fillId="9" borderId="0" xfId="0" applyFill="1" applyAlignment="1">
      <alignment/>
    </xf>
    <xf numFmtId="0" fontId="0" fillId="3" borderId="16" xfId="0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14" xfId="0" applyNumberFormat="1" applyFill="1" applyBorder="1" applyAlignment="1">
      <alignment/>
    </xf>
    <xf numFmtId="172" fontId="0" fillId="3" borderId="16" xfId="0" applyNumberFormat="1" applyFill="1" applyBorder="1" applyAlignment="1">
      <alignment/>
    </xf>
    <xf numFmtId="20" fontId="0" fillId="0" borderId="0" xfId="0" applyNumberFormat="1" applyAlignment="1">
      <alignment/>
    </xf>
    <xf numFmtId="0" fontId="0" fillId="9" borderId="0" xfId="0" applyFill="1" applyBorder="1" applyAlignment="1">
      <alignment/>
    </xf>
    <xf numFmtId="0" fontId="0" fillId="4" borderId="0" xfId="0" applyFill="1" applyAlignment="1">
      <alignment/>
    </xf>
    <xf numFmtId="0" fontId="45" fillId="0" borderId="0" xfId="0" applyFont="1" applyAlignment="1">
      <alignment/>
    </xf>
    <xf numFmtId="1" fontId="0" fillId="0" borderId="0" xfId="0" applyNumberFormat="1" applyAlignment="1">
      <alignment/>
    </xf>
    <xf numFmtId="20" fontId="0" fillId="0" borderId="22" xfId="0" applyNumberFormat="1" applyBorder="1" applyAlignment="1">
      <alignment/>
    </xf>
    <xf numFmtId="0" fontId="0" fillId="15" borderId="15" xfId="0" applyFill="1" applyBorder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0" xfId="0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47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1" fillId="9" borderId="18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86"/>
  <sheetViews>
    <sheetView zoomScale="72" zoomScaleNormal="72" zoomScalePageLayoutView="0" workbookViewId="0" topLeftCell="B109">
      <selection activeCell="J122" sqref="J122"/>
    </sheetView>
  </sheetViews>
  <sheetFormatPr defaultColWidth="11.7109375" defaultRowHeight="12.75"/>
  <cols>
    <col min="1" max="1" width="1.7109375" style="0" customWidth="1"/>
    <col min="2" max="2" width="36.421875" style="0" customWidth="1"/>
    <col min="3" max="3" width="16.28125" style="0" customWidth="1"/>
    <col min="4" max="5" width="11.140625" style="0" customWidth="1"/>
    <col min="6" max="7" width="11.7109375" style="0" customWidth="1"/>
    <col min="8" max="8" width="11.00390625" style="0" customWidth="1"/>
    <col min="9" max="9" width="9.57421875" style="0" customWidth="1"/>
    <col min="10" max="10" width="11.00390625" style="0" customWidth="1"/>
    <col min="11" max="11" width="9.57421875" style="0" customWidth="1"/>
    <col min="12" max="12" width="11.00390625" style="0" customWidth="1"/>
    <col min="13" max="13" width="9.57421875" style="0" customWidth="1"/>
    <col min="14" max="14" width="11.00390625" style="0" customWidth="1"/>
    <col min="15" max="15" width="9.57421875" style="0" customWidth="1"/>
    <col min="16" max="16" width="11.00390625" style="0" customWidth="1"/>
    <col min="17" max="17" width="16.00390625" style="0" customWidth="1"/>
    <col min="18" max="18" width="68.8515625" style="0" customWidth="1"/>
    <col min="19" max="19" width="23.140625" style="0" customWidth="1"/>
  </cols>
  <sheetData>
    <row r="1" ht="7.5" customHeight="1"/>
    <row r="2" spans="2:3" ht="15">
      <c r="B2" s="70">
        <v>40224</v>
      </c>
      <c r="C2" s="2"/>
    </row>
    <row r="3" spans="2:19" ht="12.75">
      <c r="B3" s="15" t="s">
        <v>138</v>
      </c>
      <c r="C3" s="20"/>
      <c r="D3" s="10"/>
      <c r="E3" s="10"/>
      <c r="F3" s="10"/>
      <c r="G3" s="10"/>
      <c r="H3" s="10"/>
      <c r="I3" s="10"/>
      <c r="J3" s="10"/>
      <c r="K3" s="10"/>
      <c r="L3" s="16"/>
      <c r="M3" s="16"/>
      <c r="N3" s="16"/>
      <c r="O3" s="16"/>
      <c r="P3" s="17"/>
      <c r="Q3" s="48"/>
      <c r="R3" s="65" t="s">
        <v>139</v>
      </c>
      <c r="S3" s="17" t="s">
        <v>150</v>
      </c>
    </row>
    <row r="4" spans="2:19" ht="12.75">
      <c r="B4" s="36" t="s">
        <v>153</v>
      </c>
      <c r="C4" s="35" t="s">
        <v>151</v>
      </c>
      <c r="D4" s="40"/>
      <c r="E4" s="45"/>
      <c r="F4" s="44" t="s">
        <v>146</v>
      </c>
      <c r="G4" s="44"/>
      <c r="H4" s="44"/>
      <c r="I4" s="44"/>
      <c r="J4" s="122" t="str">
        <f>IF(C4=S4,IF(J5&lt;=18.5,"Bajo Peso",IF(J5&lt;=24.9,"Peso Adecuado",IF(J5&lt;=29.9,"Sobrepeso",IF(J5&lt;=34.9,"Obesidad","Obesidad Severa")))),IF(J5&lt;=18.5,"Bajo Peso",IF(J5&lt;=24.9,"Peso Adecuado",IF(J5&lt;=29.9,"Sobrepeso",IF(J5&lt;=34.9,"Obesidad","Obesidad Severa")))))</f>
        <v>Peso Adecuado</v>
      </c>
      <c r="K4" s="122"/>
      <c r="N4" s="25"/>
      <c r="O4" s="25"/>
      <c r="P4" s="25"/>
      <c r="Q4" s="50"/>
      <c r="R4" s="62"/>
      <c r="S4" s="59" t="s">
        <v>151</v>
      </c>
    </row>
    <row r="5" spans="2:19" ht="12.75">
      <c r="B5" s="37" t="s">
        <v>143</v>
      </c>
      <c r="C5" s="35">
        <v>25</v>
      </c>
      <c r="D5" s="41"/>
      <c r="E5" s="1"/>
      <c r="F5" s="32" t="s">
        <v>141</v>
      </c>
      <c r="G5" s="32"/>
      <c r="H5" s="32"/>
      <c r="I5" s="32"/>
      <c r="J5" s="28">
        <f>C7/POWER(C6/100,2)</f>
        <v>23.695240670632774</v>
      </c>
      <c r="O5" s="25"/>
      <c r="P5" s="25"/>
      <c r="Q5" s="18"/>
      <c r="R5" s="62"/>
      <c r="S5" s="60" t="s">
        <v>152</v>
      </c>
    </row>
    <row r="6" spans="2:18" ht="12.75">
      <c r="B6" s="37" t="s">
        <v>142</v>
      </c>
      <c r="C6" s="35">
        <v>172</v>
      </c>
      <c r="D6" s="41"/>
      <c r="E6" s="1"/>
      <c r="F6" s="31" t="s">
        <v>145</v>
      </c>
      <c r="G6" s="31"/>
      <c r="H6" s="31"/>
      <c r="I6" s="31"/>
      <c r="J6" s="29">
        <f>IF(C4=S4,((-98.42+(4.15*(C8*0.3937))-0.082*(C7*2.2))/(C7*2.2)),((-76.76+(4.15*(C8*0.3937))-0.082*(C7*2.2))/(C7*2.2)))</f>
        <v>0.12736584100635462</v>
      </c>
      <c r="K6" s="21"/>
      <c r="O6" s="21"/>
      <c r="P6" s="21"/>
      <c r="Q6" s="18"/>
      <c r="R6" s="62"/>
    </row>
    <row r="7" spans="2:19" ht="12.75">
      <c r="B7" s="24" t="s">
        <v>140</v>
      </c>
      <c r="C7" s="35">
        <v>70.1</v>
      </c>
      <c r="D7" s="42"/>
      <c r="E7" s="46"/>
      <c r="F7" s="31" t="s">
        <v>144</v>
      </c>
      <c r="G7" s="31"/>
      <c r="H7" s="31"/>
      <c r="I7" s="31"/>
      <c r="J7" s="30">
        <f>IF(C4=S4,66.473+(13.751*C7)+(5.0033*C6)-(6.55*C5),66.551+(9.463*C7)+(4.8496*C6)-(4.6756*C5))</f>
        <v>1727.2357</v>
      </c>
      <c r="K7" s="21"/>
      <c r="O7" s="21"/>
      <c r="P7" s="21"/>
      <c r="Q7" s="18"/>
      <c r="R7" s="62"/>
      <c r="S7" s="3"/>
    </row>
    <row r="8" spans="2:19" ht="12.75">
      <c r="B8" s="38" t="s">
        <v>147</v>
      </c>
      <c r="C8" s="39">
        <v>80</v>
      </c>
      <c r="D8" s="43"/>
      <c r="E8" s="47"/>
      <c r="F8" s="26"/>
      <c r="G8" s="26"/>
      <c r="H8" s="26"/>
      <c r="I8" s="8"/>
      <c r="J8" s="8"/>
      <c r="K8" s="26"/>
      <c r="L8" s="8"/>
      <c r="M8" s="8"/>
      <c r="N8" s="26"/>
      <c r="O8" s="26"/>
      <c r="P8" s="26"/>
      <c r="Q8" s="18"/>
      <c r="R8" s="62"/>
      <c r="S8" s="61" t="s">
        <v>134</v>
      </c>
    </row>
    <row r="9" spans="2:19" ht="12.75" customHeight="1">
      <c r="B9" s="22" t="s">
        <v>137</v>
      </c>
      <c r="C9" s="123" t="s">
        <v>392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 t="s">
        <v>280</v>
      </c>
      <c r="R9" s="62"/>
      <c r="S9" s="59" t="s">
        <v>133</v>
      </c>
    </row>
    <row r="10" spans="2:19" ht="12.75">
      <c r="B10" s="23" t="s">
        <v>139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4"/>
      <c r="R10" s="62"/>
      <c r="S10" s="59" t="s">
        <v>135</v>
      </c>
    </row>
    <row r="11" spans="2:19" ht="12.75">
      <c r="B11" s="34" t="s">
        <v>154</v>
      </c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24"/>
      <c r="R11" s="62"/>
      <c r="S11" s="60" t="s">
        <v>136</v>
      </c>
    </row>
    <row r="12" spans="17:18" ht="12.75">
      <c r="Q12" s="125"/>
      <c r="R12" s="62"/>
    </row>
    <row r="13" spans="2:18" ht="12" customHeight="1">
      <c r="B13" s="4" t="s">
        <v>109</v>
      </c>
      <c r="C13" s="127" t="s">
        <v>121</v>
      </c>
      <c r="D13" s="127"/>
      <c r="E13" s="127" t="s">
        <v>122</v>
      </c>
      <c r="F13" s="127"/>
      <c r="G13" s="127" t="s">
        <v>123</v>
      </c>
      <c r="H13" s="127"/>
      <c r="I13" s="127" t="s">
        <v>124</v>
      </c>
      <c r="J13" s="127"/>
      <c r="K13" s="127" t="s">
        <v>125</v>
      </c>
      <c r="L13" s="127"/>
      <c r="M13" s="127" t="s">
        <v>126</v>
      </c>
      <c r="N13" s="127"/>
      <c r="O13" s="127" t="s">
        <v>158</v>
      </c>
      <c r="P13" s="128"/>
      <c r="Q13" s="13" t="s">
        <v>157</v>
      </c>
      <c r="R13" s="69"/>
    </row>
    <row r="14" spans="2:18" ht="12" customHeight="1">
      <c r="B14" s="9" t="s">
        <v>1</v>
      </c>
      <c r="C14" s="13" t="s">
        <v>127</v>
      </c>
      <c r="D14" s="14" t="s">
        <v>128</v>
      </c>
      <c r="E14" s="13" t="s">
        <v>127</v>
      </c>
      <c r="F14" s="14" t="s">
        <v>128</v>
      </c>
      <c r="G14" s="13" t="s">
        <v>127</v>
      </c>
      <c r="H14" s="14" t="s">
        <v>128</v>
      </c>
      <c r="I14" s="13" t="s">
        <v>127</v>
      </c>
      <c r="J14" s="14" t="s">
        <v>128</v>
      </c>
      <c r="K14" s="13" t="s">
        <v>127</v>
      </c>
      <c r="L14" s="14" t="s">
        <v>128</v>
      </c>
      <c r="M14" s="13" t="s">
        <v>127</v>
      </c>
      <c r="N14" s="14" t="s">
        <v>128</v>
      </c>
      <c r="O14" s="13" t="s">
        <v>127</v>
      </c>
      <c r="P14" s="49" t="s">
        <v>128</v>
      </c>
      <c r="Q14" s="18">
        <f>SUM(D14,F14,H14,J14,L14,N14,P14)*1</f>
        <v>0</v>
      </c>
      <c r="R14" s="62"/>
    </row>
    <row r="15" spans="2:18" ht="12" customHeight="1">
      <c r="B15" s="5" t="s">
        <v>253</v>
      </c>
      <c r="C15" s="77"/>
      <c r="D15" s="79"/>
      <c r="E15" s="77"/>
      <c r="F15" s="79"/>
      <c r="G15" s="77"/>
      <c r="H15" s="79"/>
      <c r="I15" s="77"/>
      <c r="J15" s="79"/>
      <c r="K15" s="77"/>
      <c r="L15" s="79"/>
      <c r="M15" s="52"/>
      <c r="N15" s="55"/>
      <c r="O15" s="52"/>
      <c r="P15" s="55"/>
      <c r="Q15" s="18">
        <f aca="true" t="shared" si="0" ref="Q15:Q31">SUM(D15,F15,H15,J15,L15,N15,P15)*1</f>
        <v>0</v>
      </c>
      <c r="R15" s="62"/>
    </row>
    <row r="16" spans="2:18" ht="12" customHeight="1">
      <c r="B16" s="5" t="s">
        <v>317</v>
      </c>
      <c r="C16" s="77"/>
      <c r="D16" s="79"/>
      <c r="E16" s="77"/>
      <c r="F16" s="79"/>
      <c r="G16" s="77"/>
      <c r="H16" s="79"/>
      <c r="I16" s="77"/>
      <c r="J16" s="79"/>
      <c r="K16" s="77"/>
      <c r="L16" s="79"/>
      <c r="M16" s="52"/>
      <c r="N16" s="55"/>
      <c r="O16" s="52"/>
      <c r="P16" s="55"/>
      <c r="Q16" s="18">
        <f t="shared" si="0"/>
        <v>0</v>
      </c>
      <c r="R16" s="62"/>
    </row>
    <row r="17" spans="2:18" ht="12" customHeight="1">
      <c r="B17" s="5" t="s">
        <v>6</v>
      </c>
      <c r="C17" s="77"/>
      <c r="D17" s="79"/>
      <c r="E17" s="77"/>
      <c r="F17" s="79"/>
      <c r="G17" s="77"/>
      <c r="H17" s="79"/>
      <c r="I17" s="77"/>
      <c r="J17" s="79"/>
      <c r="K17" s="77"/>
      <c r="L17" s="79"/>
      <c r="M17" s="52"/>
      <c r="N17" s="55"/>
      <c r="O17" s="52"/>
      <c r="P17" s="55"/>
      <c r="Q17" s="18">
        <f t="shared" si="0"/>
        <v>0</v>
      </c>
      <c r="R17" s="62"/>
    </row>
    <row r="18" spans="2:18" ht="12" customHeight="1">
      <c r="B18" s="5" t="s">
        <v>8</v>
      </c>
      <c r="C18" s="77"/>
      <c r="D18" s="79"/>
      <c r="E18" s="77"/>
      <c r="F18" s="79"/>
      <c r="G18" s="77"/>
      <c r="H18" s="79"/>
      <c r="I18" s="77"/>
      <c r="J18" s="79"/>
      <c r="K18" s="77"/>
      <c r="L18" s="79"/>
      <c r="M18" s="52"/>
      <c r="N18" s="55"/>
      <c r="O18" s="52"/>
      <c r="P18" s="55"/>
      <c r="Q18" s="18">
        <f t="shared" si="0"/>
        <v>0</v>
      </c>
      <c r="R18" s="62"/>
    </row>
    <row r="19" spans="2:18" ht="12" customHeight="1">
      <c r="B19" s="5" t="s">
        <v>10</v>
      </c>
      <c r="C19" s="77"/>
      <c r="D19" s="79"/>
      <c r="E19" s="77"/>
      <c r="F19" s="79"/>
      <c r="G19" s="77"/>
      <c r="H19" s="79"/>
      <c r="I19" s="77"/>
      <c r="J19" s="79"/>
      <c r="K19" s="77"/>
      <c r="L19" s="79"/>
      <c r="M19" s="52"/>
      <c r="N19" s="55"/>
      <c r="O19" s="52"/>
      <c r="P19" s="55"/>
      <c r="Q19" s="18">
        <f t="shared" si="0"/>
        <v>0</v>
      </c>
      <c r="R19" s="62"/>
    </row>
    <row r="20" spans="2:18" ht="12" customHeight="1">
      <c r="B20" s="5" t="s">
        <v>190</v>
      </c>
      <c r="C20" s="77"/>
      <c r="D20" s="79"/>
      <c r="E20" s="77"/>
      <c r="F20" s="79"/>
      <c r="G20" s="77"/>
      <c r="H20" s="79"/>
      <c r="I20" s="77"/>
      <c r="J20" s="79"/>
      <c r="K20" s="77"/>
      <c r="L20" s="79"/>
      <c r="M20" s="52"/>
      <c r="N20" s="55"/>
      <c r="O20" s="52"/>
      <c r="P20" s="55"/>
      <c r="Q20" s="18">
        <f t="shared" si="0"/>
        <v>0</v>
      </c>
      <c r="R20" s="62"/>
    </row>
    <row r="21" spans="2:18" ht="12" customHeight="1">
      <c r="B21" s="5" t="s">
        <v>13</v>
      </c>
      <c r="C21" s="77"/>
      <c r="D21" s="79"/>
      <c r="E21" s="77"/>
      <c r="F21" s="79"/>
      <c r="G21" s="77"/>
      <c r="H21" s="79"/>
      <c r="I21" s="77"/>
      <c r="J21" s="79"/>
      <c r="K21" s="77"/>
      <c r="L21" s="79"/>
      <c r="M21" s="52"/>
      <c r="N21" s="55"/>
      <c r="O21" s="52"/>
      <c r="P21" s="55"/>
      <c r="Q21" s="18">
        <f t="shared" si="0"/>
        <v>0</v>
      </c>
      <c r="R21" s="62"/>
    </row>
    <row r="22" spans="2:18" ht="12" customHeight="1">
      <c r="B22" s="5" t="s">
        <v>15</v>
      </c>
      <c r="C22" s="77"/>
      <c r="D22" s="79"/>
      <c r="E22" s="77"/>
      <c r="F22" s="79"/>
      <c r="G22" s="77"/>
      <c r="H22" s="79"/>
      <c r="I22" s="77"/>
      <c r="J22" s="79"/>
      <c r="K22" s="77"/>
      <c r="L22" s="79"/>
      <c r="M22" s="52"/>
      <c r="N22" s="55"/>
      <c r="O22" s="52"/>
      <c r="P22" s="55"/>
      <c r="Q22" s="18">
        <f t="shared" si="0"/>
        <v>0</v>
      </c>
      <c r="R22" s="62"/>
    </row>
    <row r="23" spans="2:18" ht="12" customHeight="1">
      <c r="B23" s="5" t="s">
        <v>17</v>
      </c>
      <c r="C23" s="77"/>
      <c r="D23" s="79"/>
      <c r="E23" s="77"/>
      <c r="F23" s="80"/>
      <c r="G23" s="77"/>
      <c r="H23" s="80"/>
      <c r="I23" s="77"/>
      <c r="J23" s="80"/>
      <c r="K23" s="77"/>
      <c r="L23" s="79"/>
      <c r="M23" s="52"/>
      <c r="N23" s="55"/>
      <c r="O23" s="52"/>
      <c r="P23" s="55"/>
      <c r="Q23" s="18">
        <f t="shared" si="0"/>
        <v>0</v>
      </c>
      <c r="R23" s="62"/>
    </row>
    <row r="24" spans="2:18" ht="12" customHeight="1">
      <c r="B24" s="5" t="s">
        <v>327</v>
      </c>
      <c r="C24" s="77"/>
      <c r="D24" s="79"/>
      <c r="E24" s="77"/>
      <c r="F24" s="79"/>
      <c r="G24" s="77"/>
      <c r="H24" s="79"/>
      <c r="I24" s="77"/>
      <c r="J24" s="79"/>
      <c r="K24" s="77"/>
      <c r="L24" s="79"/>
      <c r="M24" s="52"/>
      <c r="N24" s="55"/>
      <c r="O24" s="52"/>
      <c r="P24" s="55"/>
      <c r="Q24" s="18">
        <f t="shared" si="0"/>
        <v>0</v>
      </c>
      <c r="R24" s="62"/>
    </row>
    <row r="25" spans="2:18" ht="12" customHeight="1">
      <c r="B25" s="5" t="s">
        <v>5</v>
      </c>
      <c r="C25" s="77"/>
      <c r="D25" s="79"/>
      <c r="E25" s="77"/>
      <c r="F25" s="79"/>
      <c r="G25" s="77"/>
      <c r="H25" s="79"/>
      <c r="I25" s="77"/>
      <c r="J25" s="79"/>
      <c r="K25" s="77"/>
      <c r="L25" s="79"/>
      <c r="M25" s="52"/>
      <c r="N25" s="55"/>
      <c r="O25" s="52"/>
      <c r="P25" s="55"/>
      <c r="Q25" s="18">
        <f t="shared" si="0"/>
        <v>0</v>
      </c>
      <c r="R25" s="62"/>
    </row>
    <row r="26" spans="2:18" ht="12" customHeight="1">
      <c r="B26" s="5" t="s">
        <v>7</v>
      </c>
      <c r="C26" s="77"/>
      <c r="D26" s="79"/>
      <c r="E26" s="77"/>
      <c r="F26" s="79"/>
      <c r="G26" s="77"/>
      <c r="H26" s="79"/>
      <c r="I26" s="77"/>
      <c r="J26" s="79"/>
      <c r="K26" s="77"/>
      <c r="L26" s="79"/>
      <c r="M26" s="52"/>
      <c r="N26" s="55"/>
      <c r="O26" s="52"/>
      <c r="P26" s="55"/>
      <c r="Q26" s="18">
        <f t="shared" si="0"/>
        <v>0</v>
      </c>
      <c r="R26" s="63"/>
    </row>
    <row r="27" spans="2:18" ht="12" customHeight="1">
      <c r="B27" s="5" t="s">
        <v>9</v>
      </c>
      <c r="C27" s="77"/>
      <c r="D27" s="79"/>
      <c r="E27" s="77"/>
      <c r="F27" s="79"/>
      <c r="G27" s="77"/>
      <c r="H27" s="79"/>
      <c r="I27" s="77"/>
      <c r="J27" s="79"/>
      <c r="K27" s="77"/>
      <c r="L27" s="79"/>
      <c r="M27" s="52"/>
      <c r="N27" s="55"/>
      <c r="O27" s="52"/>
      <c r="P27" s="55"/>
      <c r="Q27" s="18">
        <f t="shared" si="0"/>
        <v>0</v>
      </c>
      <c r="R27" s="62"/>
    </row>
    <row r="28" spans="2:18" ht="12" customHeight="1">
      <c r="B28" s="5" t="s">
        <v>11</v>
      </c>
      <c r="C28" s="77"/>
      <c r="D28" s="79"/>
      <c r="E28" s="77"/>
      <c r="F28" s="79"/>
      <c r="G28" s="77"/>
      <c r="H28" s="79"/>
      <c r="I28" s="77"/>
      <c r="J28" s="79"/>
      <c r="K28" s="77"/>
      <c r="L28" s="79"/>
      <c r="M28" s="52"/>
      <c r="N28" s="55"/>
      <c r="O28" s="52"/>
      <c r="P28" s="55"/>
      <c r="Q28" s="18">
        <f t="shared" si="0"/>
        <v>0</v>
      </c>
      <c r="R28" s="62"/>
    </row>
    <row r="29" spans="2:18" ht="12" customHeight="1">
      <c r="B29" s="5" t="s">
        <v>12</v>
      </c>
      <c r="C29" s="77"/>
      <c r="D29" s="79"/>
      <c r="E29" s="77"/>
      <c r="F29" s="79"/>
      <c r="G29" s="77"/>
      <c r="H29" s="79"/>
      <c r="I29" s="77"/>
      <c r="J29" s="79"/>
      <c r="K29" s="77"/>
      <c r="L29" s="79"/>
      <c r="M29" s="52"/>
      <c r="N29" s="55"/>
      <c r="O29" s="52"/>
      <c r="P29" s="55"/>
      <c r="Q29" s="18">
        <f t="shared" si="0"/>
        <v>0</v>
      </c>
      <c r="R29" s="62"/>
    </row>
    <row r="30" spans="2:18" ht="12" customHeight="1">
      <c r="B30" s="5" t="s">
        <v>14</v>
      </c>
      <c r="C30" s="77"/>
      <c r="D30" s="79"/>
      <c r="E30" s="77"/>
      <c r="F30" s="79"/>
      <c r="G30" s="77"/>
      <c r="H30" s="79"/>
      <c r="I30" s="77"/>
      <c r="J30" s="79"/>
      <c r="K30" s="52"/>
      <c r="L30" s="55"/>
      <c r="M30" s="52"/>
      <c r="N30" s="55"/>
      <c r="O30" s="52"/>
      <c r="P30" s="55"/>
      <c r="Q30" s="18">
        <f t="shared" si="0"/>
        <v>0</v>
      </c>
      <c r="R30" s="62"/>
    </row>
    <row r="31" spans="2:18" ht="12" customHeight="1">
      <c r="B31" s="5" t="s">
        <v>329</v>
      </c>
      <c r="C31" s="77"/>
      <c r="D31" s="79"/>
      <c r="E31" s="77"/>
      <c r="F31" s="79"/>
      <c r="G31" s="77"/>
      <c r="H31" s="79"/>
      <c r="I31" s="77"/>
      <c r="J31" s="79"/>
      <c r="K31" s="52"/>
      <c r="L31" s="55"/>
      <c r="M31" s="52"/>
      <c r="N31" s="55"/>
      <c r="O31" s="52"/>
      <c r="P31" s="55"/>
      <c r="Q31" s="18">
        <f t="shared" si="0"/>
        <v>0</v>
      </c>
      <c r="R31" s="62"/>
    </row>
    <row r="32" spans="2:18" ht="12" customHeight="1">
      <c r="B32" s="11" t="s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66"/>
      <c r="R32" s="67"/>
    </row>
    <row r="33" spans="2:18" ht="12" customHeight="1">
      <c r="B33" s="6" t="s">
        <v>19</v>
      </c>
      <c r="C33" s="77"/>
      <c r="D33" s="79"/>
      <c r="E33" s="77"/>
      <c r="F33" s="79"/>
      <c r="G33" s="77"/>
      <c r="H33" s="79"/>
      <c r="I33" s="77"/>
      <c r="J33" s="79"/>
      <c r="K33" s="77"/>
      <c r="L33" s="79"/>
      <c r="M33" s="77"/>
      <c r="N33" s="79"/>
      <c r="O33" s="77"/>
      <c r="P33" s="79"/>
      <c r="Q33" s="18">
        <f aca="true" t="shared" si="1" ref="Q33:Q46">SUM(D33,F33,H33,J33,L33,N33,P33)*1</f>
        <v>0</v>
      </c>
      <c r="R33" s="62"/>
    </row>
    <row r="34" spans="2:18" ht="12" customHeight="1">
      <c r="B34" s="6" t="s">
        <v>21</v>
      </c>
      <c r="C34" s="77"/>
      <c r="D34" s="79"/>
      <c r="E34" s="77"/>
      <c r="F34" s="79"/>
      <c r="G34" s="77"/>
      <c r="H34" s="79"/>
      <c r="I34" s="77"/>
      <c r="J34" s="79"/>
      <c r="K34" s="77"/>
      <c r="L34" s="79"/>
      <c r="M34" s="77"/>
      <c r="N34" s="79"/>
      <c r="O34" s="77"/>
      <c r="P34" s="79"/>
      <c r="Q34" s="18">
        <f t="shared" si="1"/>
        <v>0</v>
      </c>
      <c r="R34" s="62"/>
    </row>
    <row r="35" spans="2:18" ht="12" customHeight="1">
      <c r="B35" s="6" t="s">
        <v>23</v>
      </c>
      <c r="C35" s="77"/>
      <c r="D35" s="79"/>
      <c r="E35" s="77"/>
      <c r="F35" s="79"/>
      <c r="G35" s="77"/>
      <c r="H35" s="79"/>
      <c r="I35" s="77"/>
      <c r="J35" s="79"/>
      <c r="K35" s="77"/>
      <c r="L35" s="79"/>
      <c r="M35" s="77"/>
      <c r="N35" s="79"/>
      <c r="O35" s="77"/>
      <c r="P35" s="79"/>
      <c r="Q35" s="18">
        <f t="shared" si="1"/>
        <v>0</v>
      </c>
      <c r="R35" s="62"/>
    </row>
    <row r="36" spans="2:18" ht="12" customHeight="1">
      <c r="B36" s="6" t="s">
        <v>25</v>
      </c>
      <c r="C36" s="77"/>
      <c r="D36" s="79"/>
      <c r="E36" s="77"/>
      <c r="F36" s="79"/>
      <c r="G36" s="77"/>
      <c r="H36" s="79"/>
      <c r="I36" s="77"/>
      <c r="J36" s="79"/>
      <c r="K36" s="77"/>
      <c r="L36" s="79"/>
      <c r="M36" s="77"/>
      <c r="N36" s="79"/>
      <c r="O36" s="77"/>
      <c r="P36" s="79"/>
      <c r="Q36" s="18">
        <f t="shared" si="1"/>
        <v>0</v>
      </c>
      <c r="R36" s="62"/>
    </row>
    <row r="37" spans="2:18" ht="12" customHeight="1">
      <c r="B37" s="6" t="s">
        <v>27</v>
      </c>
      <c r="C37" s="77"/>
      <c r="D37" s="79"/>
      <c r="E37" s="77"/>
      <c r="F37" s="79"/>
      <c r="G37" s="77"/>
      <c r="H37" s="79"/>
      <c r="I37" s="77"/>
      <c r="J37" s="79"/>
      <c r="K37" s="77"/>
      <c r="L37" s="79"/>
      <c r="M37" s="77"/>
      <c r="N37" s="79"/>
      <c r="O37" s="77"/>
      <c r="P37" s="79"/>
      <c r="Q37" s="18">
        <f t="shared" si="1"/>
        <v>0</v>
      </c>
      <c r="R37" s="62"/>
    </row>
    <row r="38" spans="2:18" ht="12" customHeight="1">
      <c r="B38" s="6" t="s">
        <v>29</v>
      </c>
      <c r="C38" s="77"/>
      <c r="D38" s="79"/>
      <c r="E38" s="77"/>
      <c r="F38" s="79"/>
      <c r="G38" s="77"/>
      <c r="H38" s="79"/>
      <c r="I38" s="77"/>
      <c r="J38" s="79"/>
      <c r="K38" s="77"/>
      <c r="L38" s="79"/>
      <c r="M38" s="77"/>
      <c r="N38" s="79"/>
      <c r="O38" s="77"/>
      <c r="P38" s="79"/>
      <c r="Q38" s="18">
        <f t="shared" si="1"/>
        <v>0</v>
      </c>
      <c r="R38" s="62"/>
    </row>
    <row r="39" spans="2:18" ht="12" customHeight="1">
      <c r="B39" s="6" t="s">
        <v>31</v>
      </c>
      <c r="C39" s="77"/>
      <c r="D39" s="79"/>
      <c r="E39" s="77"/>
      <c r="F39" s="79"/>
      <c r="G39" s="77"/>
      <c r="H39" s="79"/>
      <c r="I39" s="77"/>
      <c r="J39" s="79"/>
      <c r="K39" s="77"/>
      <c r="L39" s="79"/>
      <c r="M39" s="77"/>
      <c r="N39" s="79"/>
      <c r="O39" s="77"/>
      <c r="P39" s="79"/>
      <c r="Q39" s="18">
        <f t="shared" si="1"/>
        <v>0</v>
      </c>
      <c r="R39" s="62"/>
    </row>
    <row r="40" spans="2:18" ht="12" customHeight="1">
      <c r="B40" s="6" t="s">
        <v>20</v>
      </c>
      <c r="C40" s="77"/>
      <c r="D40" s="79"/>
      <c r="E40" s="77"/>
      <c r="F40" s="79"/>
      <c r="G40" s="77"/>
      <c r="H40" s="79"/>
      <c r="I40" s="77"/>
      <c r="J40" s="79"/>
      <c r="K40" s="77"/>
      <c r="L40" s="79"/>
      <c r="M40" s="77"/>
      <c r="N40" s="79"/>
      <c r="O40" s="77"/>
      <c r="P40" s="79"/>
      <c r="Q40" s="18">
        <f t="shared" si="1"/>
        <v>0</v>
      </c>
      <c r="R40" s="62"/>
    </row>
    <row r="41" spans="2:18" ht="12" customHeight="1">
      <c r="B41" s="6" t="s">
        <v>22</v>
      </c>
      <c r="C41" s="77"/>
      <c r="D41" s="79"/>
      <c r="E41" s="77"/>
      <c r="F41" s="79"/>
      <c r="G41" s="77"/>
      <c r="H41" s="79"/>
      <c r="I41" s="77"/>
      <c r="J41" s="79"/>
      <c r="K41" s="77"/>
      <c r="L41" s="79"/>
      <c r="M41" s="77"/>
      <c r="N41" s="79"/>
      <c r="O41" s="77"/>
      <c r="P41" s="79"/>
      <c r="Q41" s="18">
        <f t="shared" si="1"/>
        <v>0</v>
      </c>
      <c r="R41" s="62"/>
    </row>
    <row r="42" spans="2:18" ht="12" customHeight="1">
      <c r="B42" s="6" t="s">
        <v>24</v>
      </c>
      <c r="C42" s="77"/>
      <c r="D42" s="79"/>
      <c r="E42" s="77"/>
      <c r="F42" s="79"/>
      <c r="G42" s="77"/>
      <c r="H42" s="79"/>
      <c r="I42" s="77"/>
      <c r="J42" s="79"/>
      <c r="K42" s="77"/>
      <c r="L42" s="79"/>
      <c r="M42" s="77"/>
      <c r="N42" s="79"/>
      <c r="O42" s="77"/>
      <c r="P42" s="79"/>
      <c r="Q42" s="18">
        <f t="shared" si="1"/>
        <v>0</v>
      </c>
      <c r="R42" s="62"/>
    </row>
    <row r="43" spans="2:18" ht="12" customHeight="1">
      <c r="B43" s="6" t="s">
        <v>26</v>
      </c>
      <c r="C43" s="77"/>
      <c r="D43" s="79"/>
      <c r="E43" s="77"/>
      <c r="F43" s="79"/>
      <c r="G43" s="77"/>
      <c r="H43" s="79"/>
      <c r="I43" s="77"/>
      <c r="J43" s="79"/>
      <c r="K43" s="77"/>
      <c r="L43" s="79"/>
      <c r="M43" s="77"/>
      <c r="N43" s="79"/>
      <c r="O43" s="77"/>
      <c r="P43" s="79"/>
      <c r="Q43" s="18">
        <f t="shared" si="1"/>
        <v>0</v>
      </c>
      <c r="R43" s="62"/>
    </row>
    <row r="44" spans="2:18" ht="12" customHeight="1">
      <c r="B44" s="6" t="s">
        <v>28</v>
      </c>
      <c r="C44" s="77"/>
      <c r="D44" s="79"/>
      <c r="E44" s="77"/>
      <c r="F44" s="79"/>
      <c r="G44" s="77"/>
      <c r="H44" s="79"/>
      <c r="I44" s="77"/>
      <c r="J44" s="79"/>
      <c r="K44" s="77"/>
      <c r="L44" s="79"/>
      <c r="M44" s="77"/>
      <c r="N44" s="79"/>
      <c r="O44" s="77"/>
      <c r="P44" s="79"/>
      <c r="Q44" s="18">
        <f t="shared" si="1"/>
        <v>0</v>
      </c>
      <c r="R44" s="62"/>
    </row>
    <row r="45" spans="2:18" ht="12" customHeight="1">
      <c r="B45" s="6" t="s">
        <v>30</v>
      </c>
      <c r="C45" s="77"/>
      <c r="D45" s="79"/>
      <c r="E45" s="77"/>
      <c r="F45" s="79"/>
      <c r="G45" s="77"/>
      <c r="H45" s="79"/>
      <c r="I45" s="77"/>
      <c r="J45" s="79"/>
      <c r="K45" s="77"/>
      <c r="L45" s="79"/>
      <c r="M45" s="77"/>
      <c r="N45" s="79"/>
      <c r="O45" s="77"/>
      <c r="P45" s="79"/>
      <c r="Q45" s="18">
        <f t="shared" si="1"/>
        <v>0</v>
      </c>
      <c r="R45" s="62"/>
    </row>
    <row r="46" spans="2:18" ht="12" customHeight="1">
      <c r="B46" s="6" t="s">
        <v>277</v>
      </c>
      <c r="C46" s="77"/>
      <c r="D46" s="79"/>
      <c r="E46" s="77"/>
      <c r="F46" s="79"/>
      <c r="G46" s="77"/>
      <c r="H46" s="79"/>
      <c r="I46" s="77"/>
      <c r="J46" s="79"/>
      <c r="K46" s="77"/>
      <c r="L46" s="79"/>
      <c r="M46" s="77"/>
      <c r="N46" s="79"/>
      <c r="O46" s="77"/>
      <c r="P46" s="79"/>
      <c r="Q46" s="18">
        <f t="shared" si="1"/>
        <v>0</v>
      </c>
      <c r="R46" s="62"/>
    </row>
    <row r="47" spans="2:18" ht="12" customHeight="1">
      <c r="B47" s="12" t="s">
        <v>33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66"/>
      <c r="R47" s="67"/>
    </row>
    <row r="48" spans="2:18" ht="12" customHeight="1">
      <c r="B48" s="6" t="s">
        <v>344</v>
      </c>
      <c r="C48" s="77"/>
      <c r="D48" s="79"/>
      <c r="E48" s="77"/>
      <c r="F48" s="79"/>
      <c r="G48" s="77"/>
      <c r="H48" s="79"/>
      <c r="I48" s="77"/>
      <c r="J48" s="79"/>
      <c r="K48" s="77"/>
      <c r="L48" s="79"/>
      <c r="M48" s="77"/>
      <c r="N48" s="79"/>
      <c r="O48" s="77"/>
      <c r="P48" s="79"/>
      <c r="Q48" s="18">
        <f aca="true" t="shared" si="2" ref="Q48:Q63">SUM(D48,F48,H48,J48,L48,N48,P48)*1</f>
        <v>0</v>
      </c>
      <c r="R48" s="62"/>
    </row>
    <row r="49" spans="2:18" ht="12" customHeight="1">
      <c r="B49" s="6" t="s">
        <v>36</v>
      </c>
      <c r="C49" s="77">
        <v>18</v>
      </c>
      <c r="D49" s="79">
        <v>20</v>
      </c>
      <c r="E49" s="77">
        <v>18</v>
      </c>
      <c r="F49" s="79">
        <v>18</v>
      </c>
      <c r="G49" s="77">
        <v>18</v>
      </c>
      <c r="H49" s="79">
        <v>16</v>
      </c>
      <c r="I49" s="77">
        <v>18</v>
      </c>
      <c r="J49" s="79">
        <v>14</v>
      </c>
      <c r="K49" s="77"/>
      <c r="L49" s="79"/>
      <c r="M49" s="77"/>
      <c r="N49" s="79"/>
      <c r="O49" s="77"/>
      <c r="P49" s="79"/>
      <c r="Q49" s="18">
        <f t="shared" si="2"/>
        <v>68</v>
      </c>
      <c r="R49" s="62" t="s">
        <v>386</v>
      </c>
    </row>
    <row r="50" spans="2:18" ht="12" customHeight="1">
      <c r="B50" s="6" t="s">
        <v>176</v>
      </c>
      <c r="C50" s="77"/>
      <c r="D50" s="79"/>
      <c r="E50" s="77"/>
      <c r="F50" s="79"/>
      <c r="G50" s="77"/>
      <c r="H50" s="79"/>
      <c r="I50" s="77"/>
      <c r="J50" s="79"/>
      <c r="K50" s="77"/>
      <c r="L50" s="79"/>
      <c r="M50" s="77"/>
      <c r="N50" s="79"/>
      <c r="O50" s="77"/>
      <c r="P50" s="79"/>
      <c r="Q50" s="18">
        <f t="shared" si="2"/>
        <v>0</v>
      </c>
      <c r="R50" s="62"/>
    </row>
    <row r="51" spans="2:18" ht="12" customHeight="1">
      <c r="B51" s="6" t="s">
        <v>40</v>
      </c>
      <c r="C51" s="77"/>
      <c r="D51" s="79"/>
      <c r="E51" s="77"/>
      <c r="F51" s="79"/>
      <c r="G51" s="77"/>
      <c r="H51" s="79"/>
      <c r="I51" s="77"/>
      <c r="J51" s="79"/>
      <c r="K51" s="77"/>
      <c r="L51" s="79"/>
      <c r="M51" s="77"/>
      <c r="N51" s="79"/>
      <c r="O51" s="77"/>
      <c r="P51" s="79"/>
      <c r="Q51" s="18">
        <f t="shared" si="2"/>
        <v>0</v>
      </c>
      <c r="R51" s="62"/>
    </row>
    <row r="52" spans="2:18" ht="12" customHeight="1">
      <c r="B52" s="6" t="s">
        <v>384</v>
      </c>
      <c r="C52" s="77">
        <v>7.5</v>
      </c>
      <c r="D52" s="79">
        <v>12</v>
      </c>
      <c r="E52" s="77">
        <v>6.25</v>
      </c>
      <c r="F52" s="79">
        <v>18</v>
      </c>
      <c r="G52" s="77">
        <v>5</v>
      </c>
      <c r="H52" s="79">
        <v>18</v>
      </c>
      <c r="I52" s="77">
        <v>3.25</v>
      </c>
      <c r="J52" s="79">
        <v>20</v>
      </c>
      <c r="K52" s="77"/>
      <c r="L52" s="79"/>
      <c r="M52" s="77"/>
      <c r="N52" s="79"/>
      <c r="O52" s="77"/>
      <c r="P52" s="79"/>
      <c r="Q52" s="18">
        <f t="shared" si="2"/>
        <v>68</v>
      </c>
      <c r="R52" s="62" t="s">
        <v>393</v>
      </c>
    </row>
    <row r="53" spans="2:18" ht="12" customHeight="1">
      <c r="B53" s="6" t="s">
        <v>345</v>
      </c>
      <c r="C53" s="77">
        <v>14</v>
      </c>
      <c r="D53" s="79">
        <v>20</v>
      </c>
      <c r="E53" s="77">
        <v>12</v>
      </c>
      <c r="F53" s="79">
        <v>18</v>
      </c>
      <c r="G53" s="77">
        <v>12</v>
      </c>
      <c r="H53" s="79">
        <v>16</v>
      </c>
      <c r="I53" s="77">
        <v>12</v>
      </c>
      <c r="J53" s="79">
        <v>14</v>
      </c>
      <c r="K53" s="77"/>
      <c r="L53" s="79"/>
      <c r="M53" s="77"/>
      <c r="N53" s="79"/>
      <c r="O53" s="77"/>
      <c r="P53" s="79"/>
      <c r="Q53" s="18">
        <f t="shared" si="2"/>
        <v>68</v>
      </c>
      <c r="R53" s="62" t="s">
        <v>375</v>
      </c>
    </row>
    <row r="54" spans="2:18" ht="12" customHeight="1">
      <c r="B54" s="6" t="s">
        <v>45</v>
      </c>
      <c r="C54" s="77">
        <v>12</v>
      </c>
      <c r="D54" s="79">
        <v>20</v>
      </c>
      <c r="E54" s="77">
        <v>12</v>
      </c>
      <c r="F54" s="79">
        <v>18</v>
      </c>
      <c r="G54" s="77">
        <v>12</v>
      </c>
      <c r="H54" s="79">
        <v>16</v>
      </c>
      <c r="I54" s="77"/>
      <c r="J54" s="79"/>
      <c r="K54" s="77"/>
      <c r="L54" s="79"/>
      <c r="M54" s="77"/>
      <c r="N54" s="79"/>
      <c r="O54" s="77"/>
      <c r="P54" s="79"/>
      <c r="Q54" s="18">
        <f t="shared" si="2"/>
        <v>54</v>
      </c>
      <c r="R54" s="62"/>
    </row>
    <row r="55" spans="2:18" ht="12" customHeight="1">
      <c r="B55" s="6" t="s">
        <v>47</v>
      </c>
      <c r="C55" s="77"/>
      <c r="D55" s="79"/>
      <c r="E55" s="77"/>
      <c r="F55" s="79"/>
      <c r="G55" s="77"/>
      <c r="H55" s="79"/>
      <c r="I55" s="77"/>
      <c r="J55" s="79"/>
      <c r="K55" s="77"/>
      <c r="L55" s="79"/>
      <c r="M55" s="77"/>
      <c r="N55" s="79"/>
      <c r="O55" s="77"/>
      <c r="P55" s="79"/>
      <c r="Q55" s="18">
        <f t="shared" si="2"/>
        <v>0</v>
      </c>
      <c r="R55" s="62"/>
    </row>
    <row r="56" spans="2:18" ht="12" customHeight="1">
      <c r="B56" s="6" t="s">
        <v>175</v>
      </c>
      <c r="C56" s="77"/>
      <c r="D56" s="79"/>
      <c r="E56" s="77"/>
      <c r="F56" s="79"/>
      <c r="G56" s="77"/>
      <c r="H56" s="79"/>
      <c r="I56" s="77"/>
      <c r="J56" s="79"/>
      <c r="K56" s="77"/>
      <c r="L56" s="79"/>
      <c r="M56" s="77"/>
      <c r="N56" s="79"/>
      <c r="O56" s="77"/>
      <c r="P56" s="79"/>
      <c r="Q56" s="18">
        <f t="shared" si="2"/>
        <v>0</v>
      </c>
      <c r="R56" s="62"/>
    </row>
    <row r="57" spans="2:18" ht="12" customHeight="1">
      <c r="B57" s="6" t="s">
        <v>37</v>
      </c>
      <c r="C57" s="77"/>
      <c r="D57" s="79"/>
      <c r="E57" s="77"/>
      <c r="F57" s="79"/>
      <c r="G57" s="77"/>
      <c r="H57" s="79"/>
      <c r="I57" s="77"/>
      <c r="J57" s="79"/>
      <c r="K57" s="77"/>
      <c r="L57" s="79"/>
      <c r="M57" s="77"/>
      <c r="N57" s="79"/>
      <c r="O57" s="77"/>
      <c r="P57" s="79"/>
      <c r="Q57" s="18">
        <f t="shared" si="2"/>
        <v>0</v>
      </c>
      <c r="R57" s="62"/>
    </row>
    <row r="58" spans="2:18" ht="12" customHeight="1">
      <c r="B58" s="6" t="s">
        <v>39</v>
      </c>
      <c r="C58" s="77"/>
      <c r="D58" s="79"/>
      <c r="E58" s="77"/>
      <c r="F58" s="79"/>
      <c r="G58" s="77"/>
      <c r="H58" s="79"/>
      <c r="I58" s="77"/>
      <c r="J58" s="79"/>
      <c r="K58" s="77"/>
      <c r="L58" s="79"/>
      <c r="M58" s="77"/>
      <c r="N58" s="79"/>
      <c r="O58" s="77"/>
      <c r="P58" s="79"/>
      <c r="Q58" s="18">
        <f t="shared" si="2"/>
        <v>0</v>
      </c>
      <c r="R58" s="62"/>
    </row>
    <row r="59" spans="2:18" ht="12" customHeight="1">
      <c r="B59" s="6" t="s">
        <v>346</v>
      </c>
      <c r="C59" s="77">
        <v>8</v>
      </c>
      <c r="D59" s="79">
        <v>21</v>
      </c>
      <c r="E59" s="77">
        <v>8</v>
      </c>
      <c r="F59" s="79">
        <v>21</v>
      </c>
      <c r="G59" s="77">
        <v>8</v>
      </c>
      <c r="H59" s="79">
        <v>17</v>
      </c>
      <c r="I59" s="77"/>
      <c r="J59" s="79"/>
      <c r="K59" s="77"/>
      <c r="L59" s="79"/>
      <c r="M59" s="77"/>
      <c r="N59" s="79"/>
      <c r="O59" s="77"/>
      <c r="P59" s="79"/>
      <c r="Q59" s="18">
        <f t="shared" si="2"/>
        <v>59</v>
      </c>
      <c r="R59" s="62"/>
    </row>
    <row r="60" spans="2:18" ht="12" customHeight="1">
      <c r="B60" s="6" t="s">
        <v>43</v>
      </c>
      <c r="C60" s="77"/>
      <c r="D60" s="79"/>
      <c r="E60" s="77"/>
      <c r="F60" s="79"/>
      <c r="G60" s="77"/>
      <c r="H60" s="79"/>
      <c r="I60" s="77"/>
      <c r="J60" s="79"/>
      <c r="K60" s="77"/>
      <c r="L60" s="79"/>
      <c r="M60" s="77"/>
      <c r="N60" s="79"/>
      <c r="O60" s="77"/>
      <c r="P60" s="79"/>
      <c r="Q60" s="18">
        <f t="shared" si="2"/>
        <v>0</v>
      </c>
      <c r="R60" s="62"/>
    </row>
    <row r="61" spans="2:18" ht="12" customHeight="1">
      <c r="B61" s="6" t="s">
        <v>44</v>
      </c>
      <c r="C61" s="77"/>
      <c r="D61" s="79"/>
      <c r="E61" s="77"/>
      <c r="F61" s="79"/>
      <c r="G61" s="77"/>
      <c r="H61" s="79"/>
      <c r="I61" s="77"/>
      <c r="J61" s="79"/>
      <c r="K61" s="77"/>
      <c r="L61" s="79"/>
      <c r="M61" s="77"/>
      <c r="N61" s="79"/>
      <c r="O61" s="77"/>
      <c r="P61" s="79"/>
      <c r="Q61" s="18">
        <f t="shared" si="2"/>
        <v>0</v>
      </c>
      <c r="R61" s="62"/>
    </row>
    <row r="62" spans="2:18" ht="12" customHeight="1">
      <c r="B62" s="6" t="s">
        <v>46</v>
      </c>
      <c r="C62" s="77"/>
      <c r="D62" s="79"/>
      <c r="E62" s="77"/>
      <c r="F62" s="79"/>
      <c r="G62" s="77"/>
      <c r="H62" s="79"/>
      <c r="I62" s="77"/>
      <c r="J62" s="79"/>
      <c r="K62" s="77"/>
      <c r="L62" s="79"/>
      <c r="M62" s="77"/>
      <c r="N62" s="79"/>
      <c r="O62" s="77"/>
      <c r="P62" s="79"/>
      <c r="Q62" s="18">
        <f t="shared" si="2"/>
        <v>0</v>
      </c>
      <c r="R62" s="62"/>
    </row>
    <row r="63" spans="2:18" ht="12" customHeight="1">
      <c r="B63" s="6" t="s">
        <v>48</v>
      </c>
      <c r="C63" s="77"/>
      <c r="D63" s="79"/>
      <c r="E63" s="77"/>
      <c r="F63" s="79"/>
      <c r="G63" s="77"/>
      <c r="H63" s="79"/>
      <c r="I63" s="77"/>
      <c r="J63" s="79"/>
      <c r="K63" s="77"/>
      <c r="L63" s="79"/>
      <c r="M63" s="77"/>
      <c r="N63" s="79"/>
      <c r="O63" s="77"/>
      <c r="P63" s="79"/>
      <c r="Q63" s="18">
        <f t="shared" si="2"/>
        <v>0</v>
      </c>
      <c r="R63" s="62"/>
    </row>
    <row r="64" spans="2:18" ht="12" customHeight="1">
      <c r="B64" s="12" t="s">
        <v>49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  <c r="O64" s="81"/>
      <c r="P64" s="82"/>
      <c r="Q64" s="66"/>
      <c r="R64" s="67"/>
    </row>
    <row r="65" spans="2:18" ht="12" customHeight="1">
      <c r="B65" s="6" t="s">
        <v>50</v>
      </c>
      <c r="C65" s="77"/>
      <c r="D65" s="79"/>
      <c r="E65" s="77"/>
      <c r="F65" s="79"/>
      <c r="G65" s="77"/>
      <c r="H65" s="79"/>
      <c r="I65" s="77"/>
      <c r="J65" s="79"/>
      <c r="K65" s="77"/>
      <c r="L65" s="79"/>
      <c r="M65" s="77"/>
      <c r="N65" s="79"/>
      <c r="O65" s="77"/>
      <c r="P65" s="79"/>
      <c r="Q65" s="18">
        <f aca="true" t="shared" si="3" ref="Q65:Q79">SUM(D65,F65,H65,J65,L65,N65,P65)*1</f>
        <v>0</v>
      </c>
      <c r="R65" s="62"/>
    </row>
    <row r="66" spans="2:18" ht="12" customHeight="1">
      <c r="B66" s="6" t="s">
        <v>52</v>
      </c>
      <c r="C66" s="77"/>
      <c r="D66" s="79"/>
      <c r="E66" s="77"/>
      <c r="F66" s="79"/>
      <c r="G66" s="77"/>
      <c r="H66" s="79"/>
      <c r="I66" s="77"/>
      <c r="J66" s="79"/>
      <c r="K66" s="77"/>
      <c r="L66" s="79"/>
      <c r="M66" s="77"/>
      <c r="N66" s="79"/>
      <c r="O66" s="77"/>
      <c r="P66" s="79"/>
      <c r="Q66" s="18">
        <f t="shared" si="3"/>
        <v>0</v>
      </c>
      <c r="R66" s="62"/>
    </row>
    <row r="67" spans="2:18" ht="12" customHeight="1">
      <c r="B67" s="6" t="s">
        <v>191</v>
      </c>
      <c r="C67" s="77"/>
      <c r="D67" s="79"/>
      <c r="E67" s="77"/>
      <c r="F67" s="79"/>
      <c r="G67" s="77"/>
      <c r="H67" s="79"/>
      <c r="I67" s="77"/>
      <c r="J67" s="79"/>
      <c r="K67" s="77"/>
      <c r="L67" s="79"/>
      <c r="M67" s="77"/>
      <c r="N67" s="79"/>
      <c r="O67" s="77"/>
      <c r="P67" s="79"/>
      <c r="Q67" s="18">
        <f t="shared" si="3"/>
        <v>0</v>
      </c>
      <c r="R67" s="62"/>
    </row>
    <row r="68" spans="2:18" ht="12" customHeight="1">
      <c r="B68" s="6" t="s">
        <v>55</v>
      </c>
      <c r="C68" s="77"/>
      <c r="D68" s="79"/>
      <c r="E68" s="77"/>
      <c r="F68" s="79"/>
      <c r="G68" s="77"/>
      <c r="H68" s="79"/>
      <c r="I68" s="77"/>
      <c r="J68" s="79"/>
      <c r="K68" s="77"/>
      <c r="L68" s="79"/>
      <c r="M68" s="77"/>
      <c r="N68" s="79"/>
      <c r="O68" s="77"/>
      <c r="P68" s="79"/>
      <c r="Q68" s="18">
        <f t="shared" si="3"/>
        <v>0</v>
      </c>
      <c r="R68" s="62"/>
    </row>
    <row r="69" spans="2:18" ht="12" customHeight="1">
      <c r="B69" s="6" t="s">
        <v>57</v>
      </c>
      <c r="C69" s="77"/>
      <c r="D69" s="79"/>
      <c r="E69" s="77"/>
      <c r="F69" s="79"/>
      <c r="G69" s="77"/>
      <c r="H69" s="79"/>
      <c r="I69" s="77"/>
      <c r="J69" s="79"/>
      <c r="K69" s="77"/>
      <c r="L69" s="79"/>
      <c r="M69" s="77"/>
      <c r="N69" s="79"/>
      <c r="O69" s="77"/>
      <c r="P69" s="79"/>
      <c r="Q69" s="18">
        <f t="shared" si="3"/>
        <v>0</v>
      </c>
      <c r="R69" s="62"/>
    </row>
    <row r="70" spans="2:18" ht="12" customHeight="1">
      <c r="B70" s="6" t="s">
        <v>59</v>
      </c>
      <c r="C70" s="77"/>
      <c r="D70" s="79"/>
      <c r="E70" s="77"/>
      <c r="F70" s="79"/>
      <c r="G70" s="77"/>
      <c r="H70" s="79"/>
      <c r="I70" s="77"/>
      <c r="J70" s="79"/>
      <c r="K70" s="77"/>
      <c r="L70" s="79"/>
      <c r="M70" s="77"/>
      <c r="N70" s="79"/>
      <c r="O70" s="77"/>
      <c r="P70" s="79"/>
      <c r="Q70" s="18">
        <f t="shared" si="3"/>
        <v>0</v>
      </c>
      <c r="R70" s="62"/>
    </row>
    <row r="71" spans="2:18" ht="12" customHeight="1">
      <c r="B71" s="6" t="s">
        <v>61</v>
      </c>
      <c r="C71" s="77"/>
      <c r="D71" s="79"/>
      <c r="E71" s="77"/>
      <c r="F71" s="79"/>
      <c r="G71" s="77"/>
      <c r="H71" s="79"/>
      <c r="I71" s="77"/>
      <c r="J71" s="79"/>
      <c r="K71" s="77"/>
      <c r="L71" s="79"/>
      <c r="M71" s="77"/>
      <c r="N71" s="79"/>
      <c r="O71" s="77"/>
      <c r="P71" s="79"/>
      <c r="Q71" s="18">
        <f t="shared" si="3"/>
        <v>0</v>
      </c>
      <c r="R71" s="62"/>
    </row>
    <row r="72" spans="2:18" ht="12" customHeight="1">
      <c r="B72" s="6" t="s">
        <v>164</v>
      </c>
      <c r="C72" s="77"/>
      <c r="D72" s="79"/>
      <c r="E72" s="77"/>
      <c r="F72" s="79"/>
      <c r="G72" s="77"/>
      <c r="H72" s="79"/>
      <c r="I72" s="77"/>
      <c r="J72" s="79"/>
      <c r="K72" s="77"/>
      <c r="L72" s="79"/>
      <c r="M72" s="77"/>
      <c r="N72" s="79"/>
      <c r="O72" s="77"/>
      <c r="P72" s="79"/>
      <c r="Q72" s="18">
        <f t="shared" si="3"/>
        <v>0</v>
      </c>
      <c r="R72" s="62"/>
    </row>
    <row r="73" spans="2:18" ht="12" customHeight="1">
      <c r="B73" s="6" t="s">
        <v>51</v>
      </c>
      <c r="C73" s="77"/>
      <c r="D73" s="79"/>
      <c r="E73" s="77"/>
      <c r="F73" s="79"/>
      <c r="G73" s="77"/>
      <c r="H73" s="79"/>
      <c r="I73" s="77"/>
      <c r="J73" s="79"/>
      <c r="K73" s="77"/>
      <c r="L73" s="79"/>
      <c r="M73" s="77"/>
      <c r="N73" s="79"/>
      <c r="O73" s="77"/>
      <c r="P73" s="79"/>
      <c r="Q73" s="18">
        <f t="shared" si="3"/>
        <v>0</v>
      </c>
      <c r="R73" s="62"/>
    </row>
    <row r="74" spans="2:18" ht="12" customHeight="1">
      <c r="B74" s="6" t="s">
        <v>239</v>
      </c>
      <c r="C74" s="77"/>
      <c r="D74" s="79"/>
      <c r="E74" s="77"/>
      <c r="F74" s="79"/>
      <c r="G74" s="77"/>
      <c r="H74" s="79"/>
      <c r="I74" s="77"/>
      <c r="J74" s="79"/>
      <c r="K74" s="77"/>
      <c r="L74" s="79"/>
      <c r="M74" s="77"/>
      <c r="N74" s="79"/>
      <c r="O74" s="77"/>
      <c r="P74" s="79"/>
      <c r="Q74" s="18">
        <f t="shared" si="3"/>
        <v>0</v>
      </c>
      <c r="R74" s="62"/>
    </row>
    <row r="75" spans="2:18" ht="12" customHeight="1">
      <c r="B75" s="6" t="s">
        <v>183</v>
      </c>
      <c r="C75" s="77"/>
      <c r="D75" s="79"/>
      <c r="E75" s="77"/>
      <c r="F75" s="79"/>
      <c r="G75" s="77"/>
      <c r="H75" s="79"/>
      <c r="I75" s="77"/>
      <c r="J75" s="79"/>
      <c r="K75" s="77"/>
      <c r="L75" s="79"/>
      <c r="M75" s="77"/>
      <c r="N75" s="79"/>
      <c r="O75" s="77"/>
      <c r="P75" s="79"/>
      <c r="Q75" s="18">
        <f t="shared" si="3"/>
        <v>0</v>
      </c>
      <c r="R75" s="62"/>
    </row>
    <row r="76" spans="2:18" ht="12" customHeight="1">
      <c r="B76" s="6" t="s">
        <v>240</v>
      </c>
      <c r="C76" s="77"/>
      <c r="D76" s="79"/>
      <c r="E76" s="77"/>
      <c r="F76" s="79"/>
      <c r="G76" s="77"/>
      <c r="H76" s="79"/>
      <c r="I76" s="77"/>
      <c r="J76" s="79"/>
      <c r="K76" s="77"/>
      <c r="L76" s="79"/>
      <c r="M76" s="77"/>
      <c r="N76" s="79"/>
      <c r="O76" s="77"/>
      <c r="P76" s="79"/>
      <c r="Q76" s="18">
        <f t="shared" si="3"/>
        <v>0</v>
      </c>
      <c r="R76" s="62"/>
    </row>
    <row r="77" spans="2:18" ht="12" customHeight="1">
      <c r="B77" s="6" t="s">
        <v>58</v>
      </c>
      <c r="C77" s="77"/>
      <c r="D77" s="79"/>
      <c r="E77" s="77"/>
      <c r="F77" s="79"/>
      <c r="G77" s="77"/>
      <c r="H77" s="79"/>
      <c r="I77" s="77"/>
      <c r="J77" s="79"/>
      <c r="K77" s="77"/>
      <c r="L77" s="79"/>
      <c r="M77" s="77"/>
      <c r="N77" s="79"/>
      <c r="O77" s="77"/>
      <c r="P77" s="79"/>
      <c r="Q77" s="18">
        <f t="shared" si="3"/>
        <v>0</v>
      </c>
      <c r="R77" s="62"/>
    </row>
    <row r="78" spans="2:18" ht="12" customHeight="1">
      <c r="B78" s="6" t="s">
        <v>60</v>
      </c>
      <c r="C78" s="77"/>
      <c r="D78" s="79"/>
      <c r="E78" s="77"/>
      <c r="F78" s="79"/>
      <c r="G78" s="77"/>
      <c r="H78" s="79"/>
      <c r="I78" s="77"/>
      <c r="J78" s="79"/>
      <c r="K78" s="77"/>
      <c r="L78" s="79"/>
      <c r="M78" s="77"/>
      <c r="N78" s="79"/>
      <c r="O78" s="77"/>
      <c r="P78" s="79"/>
      <c r="Q78" s="18">
        <f t="shared" si="3"/>
        <v>0</v>
      </c>
      <c r="R78" s="62"/>
    </row>
    <row r="79" spans="2:18" ht="12" customHeight="1">
      <c r="B79" s="6" t="s">
        <v>62</v>
      </c>
      <c r="C79" s="77"/>
      <c r="D79" s="79"/>
      <c r="E79" s="77"/>
      <c r="F79" s="79"/>
      <c r="G79" s="77"/>
      <c r="H79" s="79"/>
      <c r="I79" s="77"/>
      <c r="J79" s="79"/>
      <c r="K79" s="77"/>
      <c r="L79" s="79"/>
      <c r="M79" s="77"/>
      <c r="N79" s="79"/>
      <c r="O79" s="77"/>
      <c r="P79" s="79"/>
      <c r="Q79" s="18">
        <f t="shared" si="3"/>
        <v>0</v>
      </c>
      <c r="R79" s="62"/>
    </row>
    <row r="80" spans="2:18" ht="12" customHeight="1">
      <c r="B80" s="12" t="s">
        <v>65</v>
      </c>
      <c r="C80" s="81"/>
      <c r="D80" s="82"/>
      <c r="E80" s="81"/>
      <c r="F80" s="82"/>
      <c r="G80" s="81"/>
      <c r="H80" s="82"/>
      <c r="I80" s="81"/>
      <c r="J80" s="82"/>
      <c r="K80" s="81"/>
      <c r="L80" s="82"/>
      <c r="M80" s="81"/>
      <c r="N80" s="82"/>
      <c r="O80" s="81"/>
      <c r="P80" s="82"/>
      <c r="Q80" s="66"/>
      <c r="R80" s="67"/>
    </row>
    <row r="81" spans="2:18" ht="12" customHeight="1">
      <c r="B81" s="6" t="s">
        <v>193</v>
      </c>
      <c r="C81" s="77"/>
      <c r="D81" s="79"/>
      <c r="E81" s="77"/>
      <c r="F81" s="79"/>
      <c r="G81" s="77"/>
      <c r="H81" s="79"/>
      <c r="I81" s="77"/>
      <c r="J81" s="79"/>
      <c r="K81" s="77"/>
      <c r="L81" s="79"/>
      <c r="M81" s="77"/>
      <c r="N81" s="79"/>
      <c r="O81" s="77"/>
      <c r="P81" s="79"/>
      <c r="Q81" s="18">
        <f aca="true" t="shared" si="4" ref="Q81:Q100">SUM(D81,F81,H81,J81,L81,N81,P81)*1</f>
        <v>0</v>
      </c>
      <c r="R81" s="62"/>
    </row>
    <row r="82" spans="2:18" ht="12" customHeight="1">
      <c r="B82" s="6" t="s">
        <v>192</v>
      </c>
      <c r="C82" s="77"/>
      <c r="D82" s="79"/>
      <c r="E82" s="77"/>
      <c r="F82" s="79"/>
      <c r="G82" s="77"/>
      <c r="H82" s="79"/>
      <c r="I82" s="77"/>
      <c r="J82" s="79"/>
      <c r="K82" s="77"/>
      <c r="L82" s="79"/>
      <c r="M82" s="77"/>
      <c r="N82" s="79"/>
      <c r="O82" s="77"/>
      <c r="P82" s="79"/>
      <c r="Q82" s="18">
        <f t="shared" si="4"/>
        <v>0</v>
      </c>
      <c r="R82" s="62"/>
    </row>
    <row r="83" spans="2:18" ht="12" customHeight="1">
      <c r="B83" s="6" t="s">
        <v>70</v>
      </c>
      <c r="C83" s="77"/>
      <c r="D83" s="79"/>
      <c r="E83" s="77"/>
      <c r="F83" s="79"/>
      <c r="G83" s="77"/>
      <c r="H83" s="79"/>
      <c r="I83" s="77"/>
      <c r="J83" s="79"/>
      <c r="K83" s="77"/>
      <c r="L83" s="79"/>
      <c r="M83" s="77"/>
      <c r="N83" s="79"/>
      <c r="O83" s="77"/>
      <c r="P83" s="79"/>
      <c r="Q83" s="18">
        <f t="shared" si="4"/>
        <v>0</v>
      </c>
      <c r="R83" s="62"/>
    </row>
    <row r="84" spans="2:18" ht="12" customHeight="1">
      <c r="B84" s="6" t="s">
        <v>72</v>
      </c>
      <c r="C84" s="77"/>
      <c r="D84" s="79"/>
      <c r="E84" s="77"/>
      <c r="F84" s="79"/>
      <c r="G84" s="77"/>
      <c r="H84" s="79"/>
      <c r="I84" s="77"/>
      <c r="J84" s="79"/>
      <c r="K84" s="77"/>
      <c r="L84" s="79"/>
      <c r="M84" s="77"/>
      <c r="N84" s="79"/>
      <c r="O84" s="77"/>
      <c r="P84" s="79"/>
      <c r="Q84" s="18">
        <f t="shared" si="4"/>
        <v>0</v>
      </c>
      <c r="R84" s="62"/>
    </row>
    <row r="85" spans="2:18" ht="12" customHeight="1">
      <c r="B85" s="6" t="s">
        <v>194</v>
      </c>
      <c r="C85" s="77"/>
      <c r="D85" s="79"/>
      <c r="E85" s="77"/>
      <c r="F85" s="79"/>
      <c r="G85" s="77"/>
      <c r="H85" s="79"/>
      <c r="I85" s="77"/>
      <c r="J85" s="79"/>
      <c r="K85" s="77"/>
      <c r="L85" s="79"/>
      <c r="M85" s="77"/>
      <c r="N85" s="79"/>
      <c r="O85" s="77"/>
      <c r="P85" s="79"/>
      <c r="Q85" s="18">
        <f t="shared" si="4"/>
        <v>0</v>
      </c>
      <c r="R85" s="62"/>
    </row>
    <row r="86" spans="2:18" ht="12" customHeight="1">
      <c r="B86" s="6" t="s">
        <v>195</v>
      </c>
      <c r="C86" s="77"/>
      <c r="D86" s="79"/>
      <c r="E86" s="77"/>
      <c r="F86" s="79"/>
      <c r="G86" s="77"/>
      <c r="H86" s="79"/>
      <c r="I86" s="77"/>
      <c r="J86" s="79"/>
      <c r="K86" s="77"/>
      <c r="L86" s="79"/>
      <c r="M86" s="77"/>
      <c r="N86" s="79"/>
      <c r="O86" s="77"/>
      <c r="P86" s="79"/>
      <c r="Q86" s="18">
        <f t="shared" si="4"/>
        <v>0</v>
      </c>
      <c r="R86" s="62"/>
    </row>
    <row r="87" spans="2:18" ht="12" customHeight="1">
      <c r="B87" s="6" t="s">
        <v>77</v>
      </c>
      <c r="C87" s="77"/>
      <c r="D87" s="79"/>
      <c r="E87" s="77"/>
      <c r="F87" s="79"/>
      <c r="G87" s="77"/>
      <c r="H87" s="79"/>
      <c r="I87" s="77"/>
      <c r="J87" s="79"/>
      <c r="K87" s="77"/>
      <c r="L87" s="79"/>
      <c r="M87" s="77"/>
      <c r="N87" s="79"/>
      <c r="O87" s="77"/>
      <c r="P87" s="79"/>
      <c r="Q87" s="18">
        <f t="shared" si="4"/>
        <v>0</v>
      </c>
      <c r="R87" s="62"/>
    </row>
    <row r="88" spans="2:18" ht="12" customHeight="1">
      <c r="B88" s="6" t="s">
        <v>79</v>
      </c>
      <c r="C88" s="77"/>
      <c r="D88" s="79"/>
      <c r="E88" s="77"/>
      <c r="F88" s="79"/>
      <c r="G88" s="77"/>
      <c r="H88" s="79"/>
      <c r="I88" s="77"/>
      <c r="J88" s="79"/>
      <c r="K88" s="77"/>
      <c r="L88" s="79"/>
      <c r="M88" s="77"/>
      <c r="N88" s="79"/>
      <c r="O88" s="77"/>
      <c r="P88" s="79"/>
      <c r="Q88" s="18">
        <f t="shared" si="4"/>
        <v>0</v>
      </c>
      <c r="R88" s="62"/>
    </row>
    <row r="89" spans="2:18" ht="12" customHeight="1">
      <c r="B89" s="6" t="s">
        <v>81</v>
      </c>
      <c r="C89" s="77"/>
      <c r="D89" s="79"/>
      <c r="E89" s="77"/>
      <c r="F89" s="79"/>
      <c r="G89" s="77"/>
      <c r="H89" s="79"/>
      <c r="I89" s="77"/>
      <c r="J89" s="79"/>
      <c r="K89" s="77"/>
      <c r="L89" s="79"/>
      <c r="M89" s="77"/>
      <c r="N89" s="79"/>
      <c r="O89" s="77"/>
      <c r="P89" s="79"/>
      <c r="Q89" s="18">
        <f t="shared" si="4"/>
        <v>0</v>
      </c>
      <c r="R89" s="62"/>
    </row>
    <row r="90" spans="2:18" ht="12" customHeight="1">
      <c r="B90" s="6" t="s">
        <v>83</v>
      </c>
      <c r="C90" s="77"/>
      <c r="D90" s="79"/>
      <c r="E90" s="77"/>
      <c r="F90" s="79"/>
      <c r="G90" s="77"/>
      <c r="H90" s="79"/>
      <c r="I90" s="77"/>
      <c r="J90" s="79"/>
      <c r="K90" s="77"/>
      <c r="L90" s="79"/>
      <c r="M90" s="77"/>
      <c r="N90" s="79"/>
      <c r="O90" s="77"/>
      <c r="P90" s="79"/>
      <c r="Q90" s="18">
        <f t="shared" si="4"/>
        <v>0</v>
      </c>
      <c r="R90" s="62"/>
    </row>
    <row r="91" spans="2:18" ht="12" customHeight="1">
      <c r="B91" s="6" t="s">
        <v>67</v>
      </c>
      <c r="C91" s="77"/>
      <c r="D91" s="79"/>
      <c r="E91" s="77"/>
      <c r="F91" s="79"/>
      <c r="G91" s="77"/>
      <c r="H91" s="79"/>
      <c r="I91" s="77"/>
      <c r="J91" s="79"/>
      <c r="K91" s="77"/>
      <c r="L91" s="79"/>
      <c r="M91" s="77"/>
      <c r="N91" s="79"/>
      <c r="O91" s="77"/>
      <c r="P91" s="79"/>
      <c r="Q91" s="18">
        <f t="shared" si="4"/>
        <v>0</v>
      </c>
      <c r="R91" s="62"/>
    </row>
    <row r="92" spans="2:18" ht="12" customHeight="1">
      <c r="B92" s="6" t="s">
        <v>69</v>
      </c>
      <c r="C92" s="77"/>
      <c r="D92" s="79"/>
      <c r="E92" s="77"/>
      <c r="F92" s="79"/>
      <c r="G92" s="77"/>
      <c r="H92" s="79"/>
      <c r="I92" s="77"/>
      <c r="J92" s="79"/>
      <c r="K92" s="77"/>
      <c r="L92" s="79"/>
      <c r="M92" s="77"/>
      <c r="N92" s="79"/>
      <c r="O92" s="77"/>
      <c r="P92" s="79"/>
      <c r="Q92" s="18">
        <f t="shared" si="4"/>
        <v>0</v>
      </c>
      <c r="R92" s="62"/>
    </row>
    <row r="93" spans="2:18" ht="12" customHeight="1">
      <c r="B93" s="6" t="s">
        <v>160</v>
      </c>
      <c r="C93" s="77"/>
      <c r="D93" s="79"/>
      <c r="E93" s="77"/>
      <c r="F93" s="79"/>
      <c r="G93" s="77"/>
      <c r="H93" s="79"/>
      <c r="I93" s="77"/>
      <c r="J93" s="79"/>
      <c r="K93" s="77"/>
      <c r="L93" s="79"/>
      <c r="M93" s="77"/>
      <c r="N93" s="79"/>
      <c r="O93" s="77"/>
      <c r="P93" s="79"/>
      <c r="Q93" s="18">
        <f t="shared" si="4"/>
        <v>0</v>
      </c>
      <c r="R93" s="62"/>
    </row>
    <row r="94" spans="2:18" ht="12" customHeight="1">
      <c r="B94" s="6" t="s">
        <v>73</v>
      </c>
      <c r="C94" s="77"/>
      <c r="D94" s="79"/>
      <c r="E94" s="77"/>
      <c r="F94" s="79"/>
      <c r="G94" s="77"/>
      <c r="H94" s="79"/>
      <c r="I94" s="77"/>
      <c r="J94" s="79"/>
      <c r="K94" s="77"/>
      <c r="L94" s="79"/>
      <c r="M94" s="77"/>
      <c r="N94" s="79"/>
      <c r="O94" s="77"/>
      <c r="P94" s="79"/>
      <c r="Q94" s="18">
        <f t="shared" si="4"/>
        <v>0</v>
      </c>
      <c r="R94" s="62"/>
    </row>
    <row r="95" spans="2:18" ht="12" customHeight="1">
      <c r="B95" s="6" t="s">
        <v>75</v>
      </c>
      <c r="C95" s="77"/>
      <c r="D95" s="79"/>
      <c r="E95" s="77"/>
      <c r="F95" s="79"/>
      <c r="G95" s="77"/>
      <c r="H95" s="79"/>
      <c r="I95" s="77"/>
      <c r="J95" s="79"/>
      <c r="K95" s="77"/>
      <c r="L95" s="79"/>
      <c r="M95" s="77"/>
      <c r="N95" s="79"/>
      <c r="O95" s="77"/>
      <c r="P95" s="79"/>
      <c r="Q95" s="18">
        <f t="shared" si="4"/>
        <v>0</v>
      </c>
      <c r="R95" s="62"/>
    </row>
    <row r="96" spans="2:18" ht="12" customHeight="1">
      <c r="B96" s="6" t="s">
        <v>76</v>
      </c>
      <c r="C96" s="77"/>
      <c r="D96" s="79"/>
      <c r="E96" s="77"/>
      <c r="F96" s="79"/>
      <c r="G96" s="77"/>
      <c r="H96" s="79"/>
      <c r="I96" s="77"/>
      <c r="J96" s="79"/>
      <c r="K96" s="77"/>
      <c r="L96" s="79"/>
      <c r="M96" s="77"/>
      <c r="N96" s="79"/>
      <c r="O96" s="77"/>
      <c r="P96" s="79"/>
      <c r="Q96" s="18">
        <f t="shared" si="4"/>
        <v>0</v>
      </c>
      <c r="R96" s="62"/>
    </row>
    <row r="97" spans="2:18" ht="12" customHeight="1">
      <c r="B97" s="6" t="s">
        <v>276</v>
      </c>
      <c r="C97" s="77"/>
      <c r="D97" s="79"/>
      <c r="E97" s="77"/>
      <c r="F97" s="79"/>
      <c r="G97" s="77"/>
      <c r="H97" s="79"/>
      <c r="I97" s="77"/>
      <c r="J97" s="79"/>
      <c r="K97" s="77"/>
      <c r="L97" s="79"/>
      <c r="M97" s="77"/>
      <c r="N97" s="79"/>
      <c r="O97" s="77"/>
      <c r="P97" s="79"/>
      <c r="Q97" s="18">
        <f t="shared" si="4"/>
        <v>0</v>
      </c>
      <c r="R97" s="62"/>
    </row>
    <row r="98" spans="2:18" ht="12" customHeight="1">
      <c r="B98" s="6" t="s">
        <v>80</v>
      </c>
      <c r="C98" s="77"/>
      <c r="D98" s="79"/>
      <c r="E98" s="77"/>
      <c r="F98" s="79"/>
      <c r="G98" s="77"/>
      <c r="H98" s="79"/>
      <c r="I98" s="77"/>
      <c r="J98" s="79"/>
      <c r="K98" s="77"/>
      <c r="L98" s="79"/>
      <c r="M98" s="77"/>
      <c r="N98" s="79"/>
      <c r="O98" s="77"/>
      <c r="P98" s="79"/>
      <c r="Q98" s="18">
        <f t="shared" si="4"/>
        <v>0</v>
      </c>
      <c r="R98" s="62"/>
    </row>
    <row r="99" spans="2:18" ht="12" customHeight="1">
      <c r="B99" s="6" t="s">
        <v>82</v>
      </c>
      <c r="C99" s="77"/>
      <c r="D99" s="79"/>
      <c r="E99" s="77"/>
      <c r="F99" s="79"/>
      <c r="G99" s="77"/>
      <c r="H99" s="79"/>
      <c r="I99" s="77"/>
      <c r="J99" s="79"/>
      <c r="K99" s="77"/>
      <c r="L99" s="79"/>
      <c r="M99" s="77"/>
      <c r="N99" s="79"/>
      <c r="O99" s="77"/>
      <c r="P99" s="79"/>
      <c r="Q99" s="18">
        <f t="shared" si="4"/>
        <v>0</v>
      </c>
      <c r="R99" s="62"/>
    </row>
    <row r="100" spans="2:18" ht="12" customHeight="1">
      <c r="B100" s="6" t="s">
        <v>275</v>
      </c>
      <c r="C100" s="77"/>
      <c r="D100" s="79"/>
      <c r="E100" s="77"/>
      <c r="F100" s="79"/>
      <c r="G100" s="77"/>
      <c r="H100" s="79"/>
      <c r="I100" s="77"/>
      <c r="J100" s="79"/>
      <c r="K100" s="77"/>
      <c r="L100" s="79"/>
      <c r="M100" s="77"/>
      <c r="N100" s="79"/>
      <c r="O100" s="77"/>
      <c r="P100" s="79"/>
      <c r="Q100" s="18">
        <f t="shared" si="4"/>
        <v>0</v>
      </c>
      <c r="R100" s="62"/>
    </row>
    <row r="101" spans="2:18" ht="12" customHeight="1">
      <c r="B101" s="12" t="s">
        <v>85</v>
      </c>
      <c r="C101" s="81"/>
      <c r="D101" s="82"/>
      <c r="E101" s="81"/>
      <c r="F101" s="82"/>
      <c r="G101" s="81"/>
      <c r="H101" s="82"/>
      <c r="I101" s="81"/>
      <c r="J101" s="82"/>
      <c r="K101" s="81"/>
      <c r="L101" s="82"/>
      <c r="M101" s="81"/>
      <c r="N101" s="82"/>
      <c r="O101" s="81"/>
      <c r="P101" s="82"/>
      <c r="Q101" s="66"/>
      <c r="R101" s="67"/>
    </row>
    <row r="102" spans="2:18" ht="12" customHeight="1">
      <c r="B102" s="6" t="s">
        <v>86</v>
      </c>
      <c r="C102" s="77"/>
      <c r="D102" s="79"/>
      <c r="E102" s="77"/>
      <c r="F102" s="79"/>
      <c r="G102" s="77"/>
      <c r="H102" s="79"/>
      <c r="I102" s="77"/>
      <c r="J102" s="79"/>
      <c r="K102" s="77"/>
      <c r="L102" s="79"/>
      <c r="M102" s="77"/>
      <c r="N102" s="79"/>
      <c r="O102" s="77"/>
      <c r="P102" s="79"/>
      <c r="Q102" s="18">
        <f aca="true" t="shared" si="5" ref="Q102:Q124">SUM(D102,F102,H102,J102,L102,N102,P102)*1</f>
        <v>0</v>
      </c>
      <c r="R102" s="62"/>
    </row>
    <row r="103" spans="2:18" ht="12" customHeight="1">
      <c r="B103" s="6" t="s">
        <v>88</v>
      </c>
      <c r="C103" s="77"/>
      <c r="D103" s="79"/>
      <c r="E103" s="77"/>
      <c r="F103" s="79"/>
      <c r="G103" s="77"/>
      <c r="H103" s="79"/>
      <c r="I103" s="77"/>
      <c r="J103" s="79"/>
      <c r="K103" s="77"/>
      <c r="L103" s="79"/>
      <c r="M103" s="77"/>
      <c r="N103" s="79"/>
      <c r="O103" s="77"/>
      <c r="P103" s="79"/>
      <c r="Q103" s="18">
        <f t="shared" si="5"/>
        <v>0</v>
      </c>
      <c r="R103" s="62"/>
    </row>
    <row r="104" spans="2:18" ht="12" customHeight="1">
      <c r="B104" s="6" t="s">
        <v>90</v>
      </c>
      <c r="C104" s="77"/>
      <c r="D104" s="79"/>
      <c r="E104" s="77"/>
      <c r="F104" s="79"/>
      <c r="G104" s="77"/>
      <c r="H104" s="79"/>
      <c r="I104" s="77"/>
      <c r="J104" s="79"/>
      <c r="K104" s="77"/>
      <c r="L104" s="79"/>
      <c r="M104" s="77"/>
      <c r="N104" s="79"/>
      <c r="O104" s="77"/>
      <c r="P104" s="79"/>
      <c r="Q104" s="18">
        <f t="shared" si="5"/>
        <v>0</v>
      </c>
      <c r="R104" s="62"/>
    </row>
    <row r="105" spans="2:18" ht="12" customHeight="1">
      <c r="B105" s="6" t="s">
        <v>92</v>
      </c>
      <c r="C105" s="77"/>
      <c r="D105" s="79"/>
      <c r="E105" s="77"/>
      <c r="F105" s="79"/>
      <c r="G105" s="77"/>
      <c r="H105" s="79"/>
      <c r="I105" s="77"/>
      <c r="J105" s="79"/>
      <c r="K105" s="77"/>
      <c r="L105" s="79"/>
      <c r="M105" s="77"/>
      <c r="N105" s="79"/>
      <c r="O105" s="77"/>
      <c r="P105" s="79"/>
      <c r="Q105" s="18">
        <f t="shared" si="5"/>
        <v>0</v>
      </c>
      <c r="R105" s="62"/>
    </row>
    <row r="106" spans="2:18" ht="12" customHeight="1">
      <c r="B106" s="6" t="s">
        <v>94</v>
      </c>
      <c r="C106" s="77"/>
      <c r="D106" s="79"/>
      <c r="E106" s="77"/>
      <c r="F106" s="79"/>
      <c r="G106" s="77"/>
      <c r="H106" s="79"/>
      <c r="I106" s="77"/>
      <c r="J106" s="79"/>
      <c r="K106" s="77"/>
      <c r="L106" s="79"/>
      <c r="M106" s="77"/>
      <c r="N106" s="79"/>
      <c r="O106" s="77"/>
      <c r="P106" s="79"/>
      <c r="Q106" s="18">
        <f t="shared" si="5"/>
        <v>0</v>
      </c>
      <c r="R106" s="62"/>
    </row>
    <row r="107" spans="2:18" ht="12" customHeight="1">
      <c r="B107" s="6" t="s">
        <v>96</v>
      </c>
      <c r="C107" s="77"/>
      <c r="D107" s="79"/>
      <c r="E107" s="77"/>
      <c r="F107" s="79"/>
      <c r="G107" s="77"/>
      <c r="H107" s="79"/>
      <c r="I107" s="77"/>
      <c r="J107" s="79"/>
      <c r="K107" s="77"/>
      <c r="L107" s="79"/>
      <c r="M107" s="77"/>
      <c r="N107" s="79"/>
      <c r="O107" s="77"/>
      <c r="P107" s="79"/>
      <c r="Q107" s="18">
        <f t="shared" si="5"/>
        <v>0</v>
      </c>
      <c r="R107" s="62"/>
    </row>
    <row r="108" spans="2:18" ht="12" customHeight="1">
      <c r="B108" s="6" t="s">
        <v>98</v>
      </c>
      <c r="C108" s="77"/>
      <c r="D108" s="79"/>
      <c r="E108" s="77"/>
      <c r="F108" s="79"/>
      <c r="G108" s="77"/>
      <c r="H108" s="79"/>
      <c r="I108" s="77"/>
      <c r="J108" s="79"/>
      <c r="K108" s="77"/>
      <c r="L108" s="79"/>
      <c r="M108" s="77"/>
      <c r="N108" s="79"/>
      <c r="O108" s="77"/>
      <c r="P108" s="79"/>
      <c r="Q108" s="18">
        <f t="shared" si="5"/>
        <v>0</v>
      </c>
      <c r="R108" s="62"/>
    </row>
    <row r="109" spans="2:18" ht="12" customHeight="1">
      <c r="B109" s="6" t="s">
        <v>179</v>
      </c>
      <c r="C109" s="77"/>
      <c r="D109" s="79"/>
      <c r="E109" s="77"/>
      <c r="F109" s="79"/>
      <c r="G109" s="77"/>
      <c r="H109" s="79"/>
      <c r="I109" s="77"/>
      <c r="J109" s="79"/>
      <c r="K109" s="77"/>
      <c r="L109" s="79"/>
      <c r="M109" s="77"/>
      <c r="N109" s="79"/>
      <c r="O109" s="77"/>
      <c r="P109" s="79"/>
      <c r="Q109" s="18">
        <f t="shared" si="5"/>
        <v>0</v>
      </c>
      <c r="R109" s="62"/>
    </row>
    <row r="110" spans="2:18" ht="12" customHeight="1">
      <c r="B110" s="6" t="s">
        <v>102</v>
      </c>
      <c r="C110" s="77"/>
      <c r="D110" s="79"/>
      <c r="E110" s="77"/>
      <c r="F110" s="79"/>
      <c r="G110" s="77"/>
      <c r="H110" s="79"/>
      <c r="I110" s="77"/>
      <c r="J110" s="79"/>
      <c r="K110" s="77"/>
      <c r="L110" s="79"/>
      <c r="M110" s="77"/>
      <c r="N110" s="79"/>
      <c r="O110" s="77"/>
      <c r="P110" s="79"/>
      <c r="Q110" s="18">
        <f t="shared" si="5"/>
        <v>0</v>
      </c>
      <c r="R110" s="62"/>
    </row>
    <row r="111" spans="2:18" ht="12" customHeight="1">
      <c r="B111" s="6" t="s">
        <v>104</v>
      </c>
      <c r="C111" s="77"/>
      <c r="D111" s="79"/>
      <c r="E111" s="77"/>
      <c r="F111" s="79"/>
      <c r="G111" s="77"/>
      <c r="H111" s="79"/>
      <c r="I111" s="77"/>
      <c r="J111" s="79"/>
      <c r="K111" s="77"/>
      <c r="L111" s="79"/>
      <c r="M111" s="77"/>
      <c r="N111" s="79"/>
      <c r="O111" s="77"/>
      <c r="P111" s="79"/>
      <c r="Q111" s="18">
        <f t="shared" si="5"/>
        <v>0</v>
      </c>
      <c r="R111" s="62"/>
    </row>
    <row r="112" spans="2:18" ht="12" customHeight="1">
      <c r="B112" s="6" t="s">
        <v>106</v>
      </c>
      <c r="C112" s="77"/>
      <c r="D112" s="79"/>
      <c r="E112" s="77"/>
      <c r="F112" s="79"/>
      <c r="G112" s="77"/>
      <c r="H112" s="79"/>
      <c r="I112" s="77"/>
      <c r="J112" s="79"/>
      <c r="K112" s="77"/>
      <c r="L112" s="79"/>
      <c r="M112" s="77"/>
      <c r="N112" s="79"/>
      <c r="O112" s="77"/>
      <c r="P112" s="79"/>
      <c r="Q112" s="18">
        <f t="shared" si="5"/>
        <v>0</v>
      </c>
      <c r="R112" s="62"/>
    </row>
    <row r="113" spans="2:18" ht="12" customHeight="1">
      <c r="B113" s="6" t="s">
        <v>180</v>
      </c>
      <c r="C113" s="77"/>
      <c r="D113" s="79"/>
      <c r="E113" s="77"/>
      <c r="F113" s="79"/>
      <c r="G113" s="77"/>
      <c r="H113" s="79"/>
      <c r="I113" s="77"/>
      <c r="J113" s="79"/>
      <c r="K113" s="77"/>
      <c r="L113" s="79"/>
      <c r="M113" s="77"/>
      <c r="N113" s="79"/>
      <c r="O113" s="77"/>
      <c r="P113" s="79"/>
      <c r="Q113" s="18"/>
      <c r="R113" s="62"/>
    </row>
    <row r="114" spans="2:18" ht="12" customHeight="1">
      <c r="B114" s="6" t="s">
        <v>87</v>
      </c>
      <c r="C114" s="77"/>
      <c r="D114" s="79"/>
      <c r="E114" s="77"/>
      <c r="F114" s="79"/>
      <c r="G114" s="77"/>
      <c r="H114" s="79"/>
      <c r="I114" s="77"/>
      <c r="J114" s="79"/>
      <c r="K114" s="77"/>
      <c r="L114" s="79"/>
      <c r="M114" s="77"/>
      <c r="N114" s="79"/>
      <c r="O114" s="77"/>
      <c r="P114" s="79"/>
      <c r="Q114" s="18"/>
      <c r="R114" s="62"/>
    </row>
    <row r="115" spans="2:18" ht="12" customHeight="1">
      <c r="B115" s="6" t="s">
        <v>89</v>
      </c>
      <c r="C115" s="77"/>
      <c r="D115" s="79"/>
      <c r="E115" s="77"/>
      <c r="F115" s="79"/>
      <c r="G115" s="77"/>
      <c r="H115" s="79"/>
      <c r="I115" s="77"/>
      <c r="J115" s="79"/>
      <c r="K115" s="77"/>
      <c r="L115" s="79"/>
      <c r="M115" s="77"/>
      <c r="N115" s="79"/>
      <c r="O115" s="77"/>
      <c r="P115" s="79"/>
      <c r="Q115" s="18">
        <f t="shared" si="5"/>
        <v>0</v>
      </c>
      <c r="R115" s="62"/>
    </row>
    <row r="116" spans="2:18" ht="12" customHeight="1">
      <c r="B116" s="6" t="s">
        <v>91</v>
      </c>
      <c r="C116" s="77"/>
      <c r="D116" s="79"/>
      <c r="E116" s="77"/>
      <c r="F116" s="79"/>
      <c r="G116" s="77"/>
      <c r="H116" s="79"/>
      <c r="I116" s="77"/>
      <c r="J116" s="79"/>
      <c r="K116" s="77"/>
      <c r="L116" s="79"/>
      <c r="M116" s="77"/>
      <c r="N116" s="79"/>
      <c r="O116" s="77"/>
      <c r="P116" s="79"/>
      <c r="Q116" s="18">
        <f t="shared" si="5"/>
        <v>0</v>
      </c>
      <c r="R116" s="62"/>
    </row>
    <row r="117" spans="2:18" ht="12" customHeight="1">
      <c r="B117" s="6" t="s">
        <v>93</v>
      </c>
      <c r="C117" s="77"/>
      <c r="D117" s="79"/>
      <c r="E117" s="77"/>
      <c r="F117" s="79"/>
      <c r="G117" s="77"/>
      <c r="H117" s="79"/>
      <c r="I117" s="77"/>
      <c r="J117" s="79"/>
      <c r="K117" s="77"/>
      <c r="L117" s="79"/>
      <c r="M117" s="77"/>
      <c r="N117" s="79"/>
      <c r="O117" s="77"/>
      <c r="P117" s="79"/>
      <c r="Q117" s="18">
        <f t="shared" si="5"/>
        <v>0</v>
      </c>
      <c r="R117" s="62"/>
    </row>
    <row r="118" spans="2:18" ht="12" customHeight="1">
      <c r="B118" s="6" t="s">
        <v>95</v>
      </c>
      <c r="C118" s="77"/>
      <c r="D118" s="79"/>
      <c r="E118" s="77"/>
      <c r="F118" s="79"/>
      <c r="G118" s="77"/>
      <c r="H118" s="79"/>
      <c r="I118" s="77"/>
      <c r="J118" s="79"/>
      <c r="K118" s="77"/>
      <c r="L118" s="79"/>
      <c r="M118" s="77"/>
      <c r="N118" s="79"/>
      <c r="O118" s="77"/>
      <c r="P118" s="79"/>
      <c r="Q118" s="18">
        <f t="shared" si="5"/>
        <v>0</v>
      </c>
      <c r="R118" s="62"/>
    </row>
    <row r="119" spans="2:18" ht="12" customHeight="1">
      <c r="B119" s="6" t="s">
        <v>238</v>
      </c>
      <c r="C119" s="77"/>
      <c r="D119" s="79"/>
      <c r="E119" s="77"/>
      <c r="F119" s="79"/>
      <c r="G119" s="77"/>
      <c r="H119" s="79"/>
      <c r="I119" s="77"/>
      <c r="J119" s="79"/>
      <c r="K119" s="77"/>
      <c r="L119" s="79"/>
      <c r="M119" s="77"/>
      <c r="N119" s="79"/>
      <c r="O119" s="77"/>
      <c r="P119" s="79"/>
      <c r="Q119" s="18">
        <f t="shared" si="5"/>
        <v>0</v>
      </c>
      <c r="R119" s="62"/>
    </row>
    <row r="120" spans="2:18" ht="12" customHeight="1">
      <c r="B120" s="6" t="s">
        <v>99</v>
      </c>
      <c r="C120" s="77"/>
      <c r="D120" s="79"/>
      <c r="E120" s="77"/>
      <c r="F120" s="79"/>
      <c r="G120" s="77"/>
      <c r="H120" s="79"/>
      <c r="I120" s="77"/>
      <c r="J120" s="79"/>
      <c r="K120" s="77"/>
      <c r="L120" s="79"/>
      <c r="M120" s="77"/>
      <c r="N120" s="79"/>
      <c r="O120" s="77"/>
      <c r="P120" s="79"/>
      <c r="Q120" s="18">
        <f t="shared" si="5"/>
        <v>0</v>
      </c>
      <c r="R120" s="62"/>
    </row>
    <row r="121" spans="2:18" ht="12" customHeight="1">
      <c r="B121" s="6" t="s">
        <v>101</v>
      </c>
      <c r="C121" s="77"/>
      <c r="D121" s="79"/>
      <c r="E121" s="77"/>
      <c r="F121" s="79"/>
      <c r="G121" s="77"/>
      <c r="H121" s="79"/>
      <c r="I121" s="77"/>
      <c r="J121" s="79"/>
      <c r="K121" s="77"/>
      <c r="L121" s="79"/>
      <c r="M121" s="77"/>
      <c r="N121" s="79"/>
      <c r="O121" s="77"/>
      <c r="P121" s="79"/>
      <c r="Q121" s="18">
        <f t="shared" si="5"/>
        <v>0</v>
      </c>
      <c r="R121" s="62"/>
    </row>
    <row r="122" spans="2:18" ht="12" customHeight="1">
      <c r="B122" s="6" t="s">
        <v>103</v>
      </c>
      <c r="C122" s="77"/>
      <c r="D122" s="79"/>
      <c r="E122" s="77"/>
      <c r="F122" s="79"/>
      <c r="G122" s="77"/>
      <c r="H122" s="79"/>
      <c r="I122" s="77"/>
      <c r="J122" s="79"/>
      <c r="K122" s="77"/>
      <c r="L122" s="79"/>
      <c r="M122" s="77"/>
      <c r="N122" s="79"/>
      <c r="O122" s="77"/>
      <c r="P122" s="79"/>
      <c r="Q122" s="18">
        <f t="shared" si="5"/>
        <v>0</v>
      </c>
      <c r="R122" s="62"/>
    </row>
    <row r="123" spans="2:18" ht="12" customHeight="1">
      <c r="B123" s="6" t="s">
        <v>105</v>
      </c>
      <c r="C123" s="77"/>
      <c r="D123" s="79"/>
      <c r="E123" s="77"/>
      <c r="F123" s="79"/>
      <c r="G123" s="77"/>
      <c r="H123" s="79"/>
      <c r="I123" s="77"/>
      <c r="J123" s="79"/>
      <c r="K123" s="77"/>
      <c r="L123" s="79"/>
      <c r="M123" s="77"/>
      <c r="N123" s="79"/>
      <c r="O123" s="77"/>
      <c r="P123" s="79"/>
      <c r="Q123" s="18">
        <f t="shared" si="5"/>
        <v>0</v>
      </c>
      <c r="R123" s="62"/>
    </row>
    <row r="124" spans="2:18" ht="12" customHeight="1">
      <c r="B124" s="6" t="s">
        <v>107</v>
      </c>
      <c r="C124" s="77"/>
      <c r="D124" s="79"/>
      <c r="E124" s="77"/>
      <c r="F124" s="79"/>
      <c r="G124" s="77"/>
      <c r="H124" s="79"/>
      <c r="I124" s="77"/>
      <c r="J124" s="79"/>
      <c r="K124" s="77"/>
      <c r="L124" s="79"/>
      <c r="M124" s="77"/>
      <c r="N124" s="79"/>
      <c r="O124" s="77"/>
      <c r="P124" s="79"/>
      <c r="Q124" s="18">
        <f t="shared" si="5"/>
        <v>0</v>
      </c>
      <c r="R124" s="62"/>
    </row>
    <row r="125" spans="2:18" ht="12.75">
      <c r="B125" s="74" t="s">
        <v>120</v>
      </c>
      <c r="C125" s="86"/>
      <c r="D125" s="87"/>
      <c r="E125" s="86"/>
      <c r="F125" s="87"/>
      <c r="G125" s="86"/>
      <c r="H125" s="87"/>
      <c r="I125" s="86"/>
      <c r="J125" s="87"/>
      <c r="K125" s="86"/>
      <c r="L125" s="87"/>
      <c r="M125" s="86"/>
      <c r="N125" s="87"/>
      <c r="O125" s="86"/>
      <c r="P125" s="87"/>
      <c r="Q125" s="66"/>
      <c r="R125" s="67"/>
    </row>
    <row r="126" spans="2:18" ht="12.75">
      <c r="B126" s="73" t="s">
        <v>287</v>
      </c>
      <c r="C126" s="88"/>
      <c r="D126" s="89"/>
      <c r="E126" s="88"/>
      <c r="F126" s="89"/>
      <c r="G126" s="88"/>
      <c r="H126" s="89"/>
      <c r="I126" s="88"/>
      <c r="J126" s="89"/>
      <c r="K126" s="88"/>
      <c r="L126" s="89"/>
      <c r="M126" s="88"/>
      <c r="N126" s="89"/>
      <c r="O126" s="88"/>
      <c r="P126" s="90"/>
      <c r="Q126" s="18">
        <f aca="true" t="shared" si="6" ref="Q126:Q134">SUM(D126,F126,H126,J126,L126,N126,P126)*1</f>
        <v>0</v>
      </c>
      <c r="R126" s="62"/>
    </row>
    <row r="127" spans="2:18" ht="12.75">
      <c r="B127" s="6" t="s">
        <v>339</v>
      </c>
      <c r="C127" s="77"/>
      <c r="D127" s="79"/>
      <c r="E127" s="77"/>
      <c r="F127" s="79"/>
      <c r="G127" s="77"/>
      <c r="H127" s="79"/>
      <c r="I127" s="77"/>
      <c r="J127" s="79"/>
      <c r="K127" s="77"/>
      <c r="L127" s="79"/>
      <c r="M127" s="77"/>
      <c r="N127" s="79"/>
      <c r="O127" s="77"/>
      <c r="P127" s="91"/>
      <c r="Q127" s="18">
        <f t="shared" si="6"/>
        <v>0</v>
      </c>
      <c r="R127" s="62"/>
    </row>
    <row r="128" spans="2:18" ht="12.75">
      <c r="B128" s="6" t="s">
        <v>340</v>
      </c>
      <c r="C128" s="77"/>
      <c r="D128" s="79"/>
      <c r="E128" s="77"/>
      <c r="F128" s="79"/>
      <c r="G128" s="77"/>
      <c r="H128" s="79"/>
      <c r="I128" s="77"/>
      <c r="J128" s="79"/>
      <c r="K128" s="77"/>
      <c r="L128" s="79"/>
      <c r="M128" s="77"/>
      <c r="N128" s="79"/>
      <c r="O128" s="77"/>
      <c r="P128" s="91"/>
      <c r="Q128" s="18">
        <f t="shared" si="6"/>
        <v>0</v>
      </c>
      <c r="R128" s="62"/>
    </row>
    <row r="129" spans="2:18" ht="12.75">
      <c r="B129" s="6" t="s">
        <v>319</v>
      </c>
      <c r="C129" s="77"/>
      <c r="D129" s="79"/>
      <c r="E129" s="77"/>
      <c r="F129" s="79"/>
      <c r="G129" s="77"/>
      <c r="H129" s="79"/>
      <c r="I129" s="77"/>
      <c r="J129" s="79"/>
      <c r="K129" s="77"/>
      <c r="L129" s="79"/>
      <c r="M129" s="77"/>
      <c r="N129" s="79"/>
      <c r="O129" s="77"/>
      <c r="P129" s="91"/>
      <c r="Q129" s="18">
        <f t="shared" si="6"/>
        <v>0</v>
      </c>
      <c r="R129" s="62"/>
    </row>
    <row r="130" spans="2:18" ht="12.75">
      <c r="B130" s="6" t="s">
        <v>402</v>
      </c>
      <c r="C130" s="77">
        <v>0</v>
      </c>
      <c r="D130" s="79">
        <v>20</v>
      </c>
      <c r="E130" s="77">
        <v>0</v>
      </c>
      <c r="F130" s="79">
        <v>19</v>
      </c>
      <c r="G130" s="77">
        <v>0</v>
      </c>
      <c r="H130" s="79">
        <v>18</v>
      </c>
      <c r="I130" s="77">
        <v>0</v>
      </c>
      <c r="J130" s="79">
        <v>17</v>
      </c>
      <c r="K130" s="77"/>
      <c r="L130" s="79"/>
      <c r="M130" s="77"/>
      <c r="N130" s="79"/>
      <c r="O130" s="77"/>
      <c r="P130" s="91"/>
      <c r="Q130" s="18">
        <f t="shared" si="6"/>
        <v>74</v>
      </c>
      <c r="R130" s="62"/>
    </row>
    <row r="131" spans="2:18" ht="12.75">
      <c r="B131" s="6" t="s">
        <v>347</v>
      </c>
      <c r="C131" s="77"/>
      <c r="D131" s="79"/>
      <c r="E131" s="77"/>
      <c r="F131" s="79"/>
      <c r="G131" s="77"/>
      <c r="H131" s="79"/>
      <c r="I131" s="77"/>
      <c r="J131" s="79"/>
      <c r="K131" s="77"/>
      <c r="L131" s="79"/>
      <c r="M131" s="77"/>
      <c r="N131" s="79"/>
      <c r="O131" s="77"/>
      <c r="P131" s="91"/>
      <c r="Q131" s="18">
        <f t="shared" si="6"/>
        <v>0</v>
      </c>
      <c r="R131" s="62"/>
    </row>
    <row r="132" spans="2:18" ht="12.75">
      <c r="B132" s="6" t="s">
        <v>299</v>
      </c>
      <c r="C132" s="77"/>
      <c r="D132" s="79"/>
      <c r="E132" s="77"/>
      <c r="F132" s="79"/>
      <c r="G132" s="77"/>
      <c r="H132" s="79"/>
      <c r="I132" s="77"/>
      <c r="J132" s="79"/>
      <c r="K132" s="77"/>
      <c r="L132" s="79"/>
      <c r="M132" s="77"/>
      <c r="N132" s="79"/>
      <c r="O132" s="77"/>
      <c r="P132" s="91"/>
      <c r="Q132" s="18">
        <f t="shared" si="6"/>
        <v>0</v>
      </c>
      <c r="R132" s="62"/>
    </row>
    <row r="133" spans="2:18" ht="12.75">
      <c r="B133" s="6" t="s">
        <v>320</v>
      </c>
      <c r="C133" s="77"/>
      <c r="D133" s="79"/>
      <c r="E133" s="77"/>
      <c r="F133" s="79"/>
      <c r="G133" s="77"/>
      <c r="H133" s="79"/>
      <c r="I133" s="77"/>
      <c r="J133" s="79"/>
      <c r="K133" s="77"/>
      <c r="L133" s="79"/>
      <c r="M133" s="77"/>
      <c r="N133" s="79"/>
      <c r="O133" s="77"/>
      <c r="P133" s="91"/>
      <c r="Q133" s="18">
        <f t="shared" si="6"/>
        <v>0</v>
      </c>
      <c r="R133" s="62"/>
    </row>
    <row r="134" spans="2:18" ht="12.75">
      <c r="B134" s="7" t="s">
        <v>161</v>
      </c>
      <c r="C134" s="83"/>
      <c r="D134" s="84"/>
      <c r="E134" s="83"/>
      <c r="F134" s="84"/>
      <c r="G134" s="83"/>
      <c r="H134" s="84"/>
      <c r="I134" s="83"/>
      <c r="J134" s="84"/>
      <c r="K134" s="83"/>
      <c r="L134" s="84"/>
      <c r="M134" s="83"/>
      <c r="N134" s="84"/>
      <c r="O134" s="83"/>
      <c r="P134" s="92"/>
      <c r="Q134" s="85">
        <f t="shared" si="6"/>
        <v>0</v>
      </c>
      <c r="R134" s="64"/>
    </row>
    <row r="136" spans="2:18" ht="12.75">
      <c r="B136" s="15" t="s">
        <v>110</v>
      </c>
      <c r="C136" s="116" t="s">
        <v>129</v>
      </c>
      <c r="D136" s="116" t="s">
        <v>130</v>
      </c>
      <c r="E136" s="116" t="s">
        <v>131</v>
      </c>
      <c r="F136" s="116" t="s">
        <v>155</v>
      </c>
      <c r="G136" s="116" t="s">
        <v>156</v>
      </c>
      <c r="H136" s="127" t="s">
        <v>132</v>
      </c>
      <c r="I136" s="127"/>
      <c r="J136" s="129" t="s">
        <v>139</v>
      </c>
      <c r="K136" s="130"/>
      <c r="L136" s="130"/>
      <c r="M136" s="130"/>
      <c r="N136" s="130"/>
      <c r="O136" s="130"/>
      <c r="P136" s="130"/>
      <c r="Q136" s="130"/>
      <c r="R136" s="131"/>
    </row>
    <row r="137" spans="2:18" ht="12.75">
      <c r="B137" s="6" t="s">
        <v>0</v>
      </c>
      <c r="C137" s="1">
        <v>20</v>
      </c>
      <c r="D137" s="1">
        <v>3.5</v>
      </c>
      <c r="E137" s="1">
        <v>200</v>
      </c>
      <c r="F137" s="1"/>
      <c r="G137" s="1"/>
      <c r="H137" s="132" t="s">
        <v>133</v>
      </c>
      <c r="I137" s="132"/>
      <c r="J137" s="133" t="s">
        <v>401</v>
      </c>
      <c r="K137" s="134"/>
      <c r="L137" s="134"/>
      <c r="M137" s="134"/>
      <c r="N137" s="134"/>
      <c r="O137" s="134"/>
      <c r="P137" s="134"/>
      <c r="Q137" s="134"/>
      <c r="R137" s="135"/>
    </row>
    <row r="138" spans="2:18" ht="12.75">
      <c r="B138" s="6" t="s">
        <v>111</v>
      </c>
      <c r="C138" s="1"/>
      <c r="D138" s="1"/>
      <c r="E138" s="1"/>
      <c r="F138" s="1"/>
      <c r="G138" s="1"/>
      <c r="H138" s="136"/>
      <c r="I138" s="136"/>
      <c r="J138" s="137"/>
      <c r="K138" s="138"/>
      <c r="L138" s="138"/>
      <c r="M138" s="138"/>
      <c r="N138" s="138"/>
      <c r="O138" s="138"/>
      <c r="P138" s="138"/>
      <c r="Q138" s="138"/>
      <c r="R138" s="139"/>
    </row>
    <row r="139" spans="2:18" ht="12.75">
      <c r="B139" s="6" t="s">
        <v>112</v>
      </c>
      <c r="C139" s="1"/>
      <c r="D139" s="1"/>
      <c r="E139" s="1"/>
      <c r="F139" s="1"/>
      <c r="G139" s="1"/>
      <c r="H139" s="136"/>
      <c r="I139" s="136"/>
      <c r="J139" s="137"/>
      <c r="K139" s="138"/>
      <c r="L139" s="138"/>
      <c r="M139" s="138"/>
      <c r="N139" s="138"/>
      <c r="O139" s="138"/>
      <c r="P139" s="138"/>
      <c r="Q139" s="138"/>
      <c r="R139" s="139"/>
    </row>
    <row r="140" spans="2:18" ht="12.75">
      <c r="B140" s="6" t="s">
        <v>149</v>
      </c>
      <c r="C140" s="1"/>
      <c r="D140" s="1"/>
      <c r="E140" s="1"/>
      <c r="F140" s="1"/>
      <c r="G140" s="1"/>
      <c r="H140" s="136"/>
      <c r="I140" s="136"/>
      <c r="J140" s="137"/>
      <c r="K140" s="138"/>
      <c r="L140" s="138"/>
      <c r="M140" s="138"/>
      <c r="N140" s="138"/>
      <c r="O140" s="138"/>
      <c r="P140" s="138"/>
      <c r="Q140" s="138"/>
      <c r="R140" s="139"/>
    </row>
    <row r="141" spans="2:18" ht="12.75">
      <c r="B141" s="6" t="s">
        <v>113</v>
      </c>
      <c r="C141" s="1"/>
      <c r="D141" s="1"/>
      <c r="E141" s="1"/>
      <c r="F141" s="1"/>
      <c r="G141" s="1"/>
      <c r="H141" s="136"/>
      <c r="I141" s="136"/>
      <c r="J141" s="137"/>
      <c r="K141" s="138"/>
      <c r="L141" s="138"/>
      <c r="M141" s="138"/>
      <c r="N141" s="138"/>
      <c r="O141" s="138"/>
      <c r="P141" s="138"/>
      <c r="Q141" s="138"/>
      <c r="R141" s="139"/>
    </row>
    <row r="142" spans="2:18" ht="12.75">
      <c r="B142" s="6" t="s">
        <v>114</v>
      </c>
      <c r="C142" s="1"/>
      <c r="D142" s="1"/>
      <c r="E142" s="1"/>
      <c r="F142" s="71"/>
      <c r="G142" s="1"/>
      <c r="H142" s="136"/>
      <c r="I142" s="136"/>
      <c r="J142" s="137"/>
      <c r="K142" s="138"/>
      <c r="L142" s="138"/>
      <c r="M142" s="138"/>
      <c r="N142" s="138"/>
      <c r="O142" s="138"/>
      <c r="P142" s="138"/>
      <c r="Q142" s="138"/>
      <c r="R142" s="139"/>
    </row>
    <row r="143" spans="2:18" ht="12.75">
      <c r="B143" s="7" t="s">
        <v>321</v>
      </c>
      <c r="C143" s="8"/>
      <c r="D143" s="8"/>
      <c r="E143" s="8"/>
      <c r="F143" s="72"/>
      <c r="G143" s="8"/>
      <c r="H143" s="140"/>
      <c r="I143" s="141"/>
      <c r="J143" s="119"/>
      <c r="K143" s="120"/>
      <c r="L143" s="120"/>
      <c r="M143" s="120"/>
      <c r="N143" s="120"/>
      <c r="O143" s="120"/>
      <c r="P143" s="120"/>
      <c r="Q143" s="120"/>
      <c r="R143" s="121"/>
    </row>
    <row r="144" spans="2:18" ht="12.75">
      <c r="B144" s="117"/>
      <c r="C144" s="1"/>
      <c r="D144" s="1"/>
      <c r="E144" s="1"/>
      <c r="F144" s="71"/>
      <c r="G144" s="1"/>
      <c r="H144" s="115"/>
      <c r="I144" s="115"/>
      <c r="J144" s="1"/>
      <c r="K144" s="1"/>
      <c r="L144" s="1"/>
      <c r="M144" s="1"/>
      <c r="N144" s="1"/>
      <c r="O144" s="1"/>
      <c r="P144" s="1"/>
      <c r="Q144" s="1"/>
      <c r="R144" s="1"/>
    </row>
    <row r="145" spans="2:3" ht="12.75">
      <c r="B145" s="27" t="s">
        <v>279</v>
      </c>
      <c r="C145">
        <v>800</v>
      </c>
    </row>
    <row r="146" spans="2:3" ht="12.75">
      <c r="B146" s="27" t="s">
        <v>284</v>
      </c>
      <c r="C146">
        <f>SUM(Q15:Q31,Q33:Q46,Q48:Q63,Q65:Q79,Q81:Q100,Q102:Q124,Q126:Q133,E137:E143)</f>
        <v>591</v>
      </c>
    </row>
    <row r="147" spans="2:3" ht="12.75">
      <c r="B147" s="110" t="s">
        <v>237</v>
      </c>
      <c r="C147" s="111">
        <f>SUM(C145,J7)</f>
        <v>2527.2357</v>
      </c>
    </row>
    <row r="148" spans="2:3" ht="12.75">
      <c r="B148" s="110" t="s">
        <v>271</v>
      </c>
      <c r="C148" s="111">
        <f>SUM(G184,-C147)</f>
        <v>-27.23570000000018</v>
      </c>
    </row>
    <row r="149" spans="2:3" ht="12.75">
      <c r="B149" s="110" t="s">
        <v>281</v>
      </c>
      <c r="C149" s="107">
        <v>0.04861111111111111</v>
      </c>
    </row>
    <row r="152" spans="4:6" ht="12.75">
      <c r="D152" s="140" t="s">
        <v>211</v>
      </c>
      <c r="E152" s="140"/>
      <c r="F152" s="140"/>
    </row>
    <row r="153" spans="2:7" ht="12.75">
      <c r="B153" s="60" t="s">
        <v>198</v>
      </c>
      <c r="C153" s="98" t="s">
        <v>203</v>
      </c>
      <c r="D153" s="99" t="s">
        <v>209</v>
      </c>
      <c r="E153" s="99" t="s">
        <v>208</v>
      </c>
      <c r="F153" s="99" t="s">
        <v>210</v>
      </c>
      <c r="G153" s="100" t="s">
        <v>196</v>
      </c>
    </row>
    <row r="154" spans="2:7" ht="12.75">
      <c r="B154" s="107">
        <v>0.40625</v>
      </c>
      <c r="C154" s="41"/>
      <c r="D154" s="1">
        <v>500</v>
      </c>
      <c r="E154" s="1"/>
      <c r="F154" s="1"/>
      <c r="G154" s="59">
        <v>2500</v>
      </c>
    </row>
    <row r="155" spans="3:7" ht="12.75">
      <c r="C155" s="41"/>
      <c r="D155" s="1"/>
      <c r="E155" s="1"/>
      <c r="F155" s="1"/>
      <c r="G155" s="59">
        <f aca="true" t="shared" si="7" ref="G155:G181">SUM(D155*4,E155*4,F155*9)</f>
        <v>0</v>
      </c>
    </row>
    <row r="156" spans="3:7" ht="12.75">
      <c r="C156" s="41"/>
      <c r="D156" s="1"/>
      <c r="E156" s="1"/>
      <c r="F156" s="1"/>
      <c r="G156" s="59">
        <f t="shared" si="7"/>
        <v>0</v>
      </c>
    </row>
    <row r="157" spans="3:7" ht="12.75">
      <c r="C157" s="41"/>
      <c r="D157" s="1"/>
      <c r="E157" s="1"/>
      <c r="F157" s="1"/>
      <c r="G157" s="59">
        <f t="shared" si="7"/>
        <v>0</v>
      </c>
    </row>
    <row r="158" spans="2:7" ht="12.75">
      <c r="B158" s="60" t="s">
        <v>199</v>
      </c>
      <c r="C158" s="41"/>
      <c r="D158" s="1"/>
      <c r="E158" s="1"/>
      <c r="F158" s="1"/>
      <c r="G158" s="59">
        <f t="shared" si="7"/>
        <v>0</v>
      </c>
    </row>
    <row r="159" spans="2:7" ht="12.75">
      <c r="B159" s="107">
        <v>0.4791666666666667</v>
      </c>
      <c r="C159" s="41"/>
      <c r="D159" s="1"/>
      <c r="E159" s="1"/>
      <c r="F159" s="1"/>
      <c r="G159" s="59">
        <f>SUM(D159*4,E159*4,F159*9)</f>
        <v>0</v>
      </c>
    </row>
    <row r="160" spans="2:7" ht="12.75">
      <c r="B160" s="107">
        <v>0.5208333333333334</v>
      </c>
      <c r="C160" s="41"/>
      <c r="D160" s="1"/>
      <c r="E160" s="1"/>
      <c r="F160" s="1"/>
      <c r="G160" s="59">
        <f t="shared" si="7"/>
        <v>0</v>
      </c>
    </row>
    <row r="161" spans="3:7" ht="12.75">
      <c r="C161" s="41"/>
      <c r="D161" s="1"/>
      <c r="E161" s="1"/>
      <c r="F161" s="1"/>
      <c r="G161" s="59">
        <f t="shared" si="7"/>
        <v>0</v>
      </c>
    </row>
    <row r="162" spans="3:7" ht="12.75">
      <c r="C162" s="41"/>
      <c r="D162" s="25"/>
      <c r="E162" s="25"/>
      <c r="F162" s="25"/>
      <c r="G162" s="59">
        <f t="shared" si="7"/>
        <v>0</v>
      </c>
    </row>
    <row r="163" spans="2:7" ht="12.75">
      <c r="B163" s="60" t="s">
        <v>200</v>
      </c>
      <c r="C163" s="41"/>
      <c r="D163" s="25"/>
      <c r="E163" s="25"/>
      <c r="F163" s="25"/>
      <c r="G163" s="59">
        <f t="shared" si="7"/>
        <v>0</v>
      </c>
    </row>
    <row r="164" spans="2:7" ht="12.75">
      <c r="B164" s="107">
        <v>0.6041666666666666</v>
      </c>
      <c r="C164" s="41"/>
      <c r="D164" s="1"/>
      <c r="E164" s="1"/>
      <c r="F164" s="1"/>
      <c r="G164" s="59">
        <f t="shared" si="7"/>
        <v>0</v>
      </c>
    </row>
    <row r="165" spans="3:7" ht="12.75">
      <c r="C165" s="41"/>
      <c r="D165" s="25"/>
      <c r="E165" s="25"/>
      <c r="F165" s="25"/>
      <c r="G165" s="59">
        <f t="shared" si="7"/>
        <v>0</v>
      </c>
    </row>
    <row r="166" spans="3:7" ht="12.75">
      <c r="C166" s="41"/>
      <c r="D166" s="1"/>
      <c r="E166" s="1"/>
      <c r="F166" s="1"/>
      <c r="G166" s="59">
        <f t="shared" si="7"/>
        <v>0</v>
      </c>
    </row>
    <row r="167" spans="3:7" ht="12.75">
      <c r="C167" s="41"/>
      <c r="D167" s="1"/>
      <c r="E167" s="1"/>
      <c r="F167" s="1"/>
      <c r="G167" s="59">
        <f t="shared" si="7"/>
        <v>0</v>
      </c>
    </row>
    <row r="168" spans="2:7" ht="12.75">
      <c r="B168" s="112">
        <v>0.6875</v>
      </c>
      <c r="C168" s="41"/>
      <c r="D168" s="1"/>
      <c r="E168" s="1"/>
      <c r="F168" s="1"/>
      <c r="G168" s="59">
        <f t="shared" si="7"/>
        <v>0</v>
      </c>
    </row>
    <row r="169" spans="2:7" ht="12.75">
      <c r="B169" s="107">
        <v>0.7083333333333334</v>
      </c>
      <c r="C169" s="41"/>
      <c r="D169" s="1"/>
      <c r="E169" s="1"/>
      <c r="F169" s="1"/>
      <c r="G169" s="59">
        <f t="shared" si="7"/>
        <v>0</v>
      </c>
    </row>
    <row r="170" spans="2:7" ht="12.75">
      <c r="B170" s="107">
        <v>0.8229166666666666</v>
      </c>
      <c r="C170" s="41"/>
      <c r="D170" s="1"/>
      <c r="E170" s="1"/>
      <c r="F170" s="1"/>
      <c r="G170" s="59">
        <f t="shared" si="7"/>
        <v>0</v>
      </c>
    </row>
    <row r="171" spans="3:7" ht="12.75">
      <c r="C171" s="41"/>
      <c r="D171" s="1"/>
      <c r="E171" s="1"/>
      <c r="F171" s="1"/>
      <c r="G171" s="59">
        <f t="shared" si="7"/>
        <v>0</v>
      </c>
    </row>
    <row r="172" spans="3:7" ht="12.75">
      <c r="C172" s="41"/>
      <c r="D172" s="25"/>
      <c r="E172" s="25"/>
      <c r="F172" s="25"/>
      <c r="G172" s="59">
        <f t="shared" si="7"/>
        <v>0</v>
      </c>
    </row>
    <row r="173" spans="2:7" ht="12.75">
      <c r="B173" s="60" t="s">
        <v>201</v>
      </c>
      <c r="C173" s="41"/>
      <c r="D173" s="1"/>
      <c r="E173" s="1"/>
      <c r="F173" s="1"/>
      <c r="G173" s="59">
        <f t="shared" si="7"/>
        <v>0</v>
      </c>
    </row>
    <row r="174" spans="2:7" ht="12.75">
      <c r="B174" s="107">
        <v>0.9270833333333334</v>
      </c>
      <c r="C174" s="41"/>
      <c r="D174" s="25"/>
      <c r="E174" s="25"/>
      <c r="F174" s="25"/>
      <c r="G174" s="59">
        <f t="shared" si="7"/>
        <v>0</v>
      </c>
    </row>
    <row r="175" spans="2:7" ht="12.75">
      <c r="B175" s="107"/>
      <c r="C175" s="41"/>
      <c r="D175" s="1"/>
      <c r="E175" s="1"/>
      <c r="F175" s="1"/>
      <c r="G175" s="59">
        <f t="shared" si="7"/>
        <v>0</v>
      </c>
    </row>
    <row r="176" spans="3:7" ht="12.75">
      <c r="C176" s="41"/>
      <c r="D176" s="1"/>
      <c r="E176" s="1"/>
      <c r="F176" s="1"/>
      <c r="G176" s="59">
        <f t="shared" si="7"/>
        <v>0</v>
      </c>
    </row>
    <row r="177" spans="3:7" ht="12.75">
      <c r="C177" s="41"/>
      <c r="D177" s="25"/>
      <c r="E177" s="25"/>
      <c r="F177" s="25"/>
      <c r="G177" s="59">
        <f t="shared" si="7"/>
        <v>0</v>
      </c>
    </row>
    <row r="178" spans="2:7" ht="12.75">
      <c r="B178" s="60" t="s">
        <v>202</v>
      </c>
      <c r="C178" s="41"/>
      <c r="D178" s="1"/>
      <c r="E178" s="1"/>
      <c r="F178" s="1"/>
      <c r="G178" s="59">
        <f t="shared" si="7"/>
        <v>0</v>
      </c>
    </row>
    <row r="179" spans="2:7" ht="12.75">
      <c r="B179" s="107">
        <v>0</v>
      </c>
      <c r="C179" s="41"/>
      <c r="D179" s="1"/>
      <c r="E179" s="1"/>
      <c r="F179" s="1"/>
      <c r="G179" s="59">
        <f t="shared" si="7"/>
        <v>0</v>
      </c>
    </row>
    <row r="180" spans="3:7" ht="12.75">
      <c r="C180" s="41"/>
      <c r="D180" s="25"/>
      <c r="E180" s="25"/>
      <c r="F180" s="25"/>
      <c r="G180" s="59">
        <f t="shared" si="7"/>
        <v>0</v>
      </c>
    </row>
    <row r="181" spans="2:7" ht="12.75">
      <c r="B181" s="8"/>
      <c r="C181" s="97"/>
      <c r="D181" s="8"/>
      <c r="E181" s="8"/>
      <c r="F181" s="8"/>
      <c r="G181" s="60">
        <f t="shared" si="7"/>
        <v>0</v>
      </c>
    </row>
    <row r="182" spans="2:7" ht="12.75">
      <c r="B182" t="s">
        <v>217</v>
      </c>
      <c r="C182" s="41"/>
      <c r="D182" s="1">
        <f>SUM(D154:D181)</f>
        <v>500</v>
      </c>
      <c r="E182" s="1">
        <f>SUM(E154:E181)</f>
        <v>0</v>
      </c>
      <c r="F182" s="1">
        <f>SUM(F154:F181)</f>
        <v>0</v>
      </c>
      <c r="G182" s="59"/>
    </row>
    <row r="183" spans="2:7" ht="12.75">
      <c r="B183" t="s">
        <v>218</v>
      </c>
      <c r="C183" s="41"/>
      <c r="D183" s="104">
        <f>(D182/(D182+E182+F182))</f>
        <v>1</v>
      </c>
      <c r="E183" s="105">
        <f>(E182/(D182+E182+F182))</f>
        <v>0</v>
      </c>
      <c r="F183" s="106">
        <f>(F182/(D182+E182+F182))</f>
        <v>0</v>
      </c>
      <c r="G183" s="59"/>
    </row>
    <row r="184" spans="3:7" ht="12.75">
      <c r="C184" s="98"/>
      <c r="D184" s="99"/>
      <c r="E184" s="99"/>
      <c r="F184" s="101" t="s">
        <v>197</v>
      </c>
      <c r="G184" s="103">
        <f>SUM(G154:G183)</f>
        <v>2500</v>
      </c>
    </row>
    <row r="185" spans="3:5" ht="12.75">
      <c r="C185" s="1"/>
      <c r="D185" s="1"/>
      <c r="E185" s="1"/>
    </row>
    <row r="186" spans="5:7" ht="12.75">
      <c r="E186" t="s">
        <v>236</v>
      </c>
      <c r="G186" s="109">
        <f>SUM(G160:G163)</f>
        <v>0</v>
      </c>
    </row>
  </sheetData>
  <sheetProtection/>
  <mergeCells count="28">
    <mergeCell ref="D152:F152"/>
    <mergeCell ref="H142:I142"/>
    <mergeCell ref="J142:R142"/>
    <mergeCell ref="H139:I139"/>
    <mergeCell ref="J139:R139"/>
    <mergeCell ref="H140:I140"/>
    <mergeCell ref="J140:R140"/>
    <mergeCell ref="H141:I141"/>
    <mergeCell ref="J141:R141"/>
    <mergeCell ref="H143:I143"/>
    <mergeCell ref="O13:P13"/>
    <mergeCell ref="H136:I136"/>
    <mergeCell ref="J136:R136"/>
    <mergeCell ref="H137:I137"/>
    <mergeCell ref="J137:R137"/>
    <mergeCell ref="H138:I138"/>
    <mergeCell ref="J138:R138"/>
    <mergeCell ref="M13:N13"/>
    <mergeCell ref="J143:R143"/>
    <mergeCell ref="J4:K4"/>
    <mergeCell ref="C9:P9"/>
    <mergeCell ref="Q9:Q12"/>
    <mergeCell ref="C10:P10"/>
    <mergeCell ref="C13:D13"/>
    <mergeCell ref="E13:F13"/>
    <mergeCell ref="G13:H13"/>
    <mergeCell ref="I13:J13"/>
    <mergeCell ref="K13:L13"/>
  </mergeCells>
  <dataValidations count="2">
    <dataValidation type="list" allowBlank="1" sqref="H137:H144 I141:I144 I137:I139">
      <formula1>$S$9:$S$11</formula1>
    </dataValidation>
    <dataValidation type="list" allowBlank="1" showInputMessage="1" showErrorMessage="1" sqref="C4">
      <formula1>$S$4:$S$5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185"/>
  <sheetViews>
    <sheetView zoomScale="79" zoomScaleNormal="79" zoomScalePageLayoutView="0" workbookViewId="0" topLeftCell="A58">
      <selection activeCell="L128" sqref="L128"/>
    </sheetView>
  </sheetViews>
  <sheetFormatPr defaultColWidth="11.7109375" defaultRowHeight="12.75"/>
  <cols>
    <col min="1" max="1" width="1.7109375" style="0" customWidth="1"/>
    <col min="2" max="2" width="36.421875" style="0" customWidth="1"/>
    <col min="3" max="3" width="13.00390625" style="0" customWidth="1"/>
    <col min="4" max="5" width="11.140625" style="0" customWidth="1"/>
    <col min="6" max="7" width="11.7109375" style="0" customWidth="1"/>
    <col min="8" max="8" width="11.00390625" style="0" customWidth="1"/>
    <col min="9" max="9" width="9.57421875" style="0" customWidth="1"/>
    <col min="10" max="10" width="11.00390625" style="0" customWidth="1"/>
    <col min="11" max="11" width="9.57421875" style="0" customWidth="1"/>
    <col min="12" max="12" width="11.00390625" style="0" customWidth="1"/>
    <col min="13" max="13" width="9.57421875" style="0" customWidth="1"/>
    <col min="14" max="14" width="11.00390625" style="0" customWidth="1"/>
    <col min="15" max="15" width="9.57421875" style="0" customWidth="1"/>
    <col min="16" max="16" width="11.00390625" style="0" customWidth="1"/>
    <col min="17" max="17" width="16.00390625" style="0" customWidth="1"/>
    <col min="18" max="18" width="53.421875" style="0" customWidth="1"/>
    <col min="19" max="19" width="23.140625" style="0" customWidth="1"/>
  </cols>
  <sheetData>
    <row r="1" ht="7.5" customHeight="1"/>
    <row r="2" spans="2:3" ht="15">
      <c r="B2" s="70">
        <f>Lunes!B2+1</f>
        <v>40225</v>
      </c>
      <c r="C2" s="2"/>
    </row>
    <row r="3" spans="2:19" ht="12.75">
      <c r="B3" s="15" t="s">
        <v>138</v>
      </c>
      <c r="C3" s="20"/>
      <c r="D3" s="10"/>
      <c r="E3" s="10"/>
      <c r="F3" s="10"/>
      <c r="G3" s="10"/>
      <c r="H3" s="10"/>
      <c r="I3" s="10"/>
      <c r="J3" s="10"/>
      <c r="K3" s="10"/>
      <c r="L3" s="16"/>
      <c r="M3" s="16"/>
      <c r="N3" s="16"/>
      <c r="O3" s="16"/>
      <c r="P3" s="17"/>
      <c r="Q3" s="48"/>
      <c r="R3" s="65" t="s">
        <v>139</v>
      </c>
      <c r="S3" s="17" t="s">
        <v>150</v>
      </c>
    </row>
    <row r="4" spans="2:19" ht="12.75">
      <c r="B4" s="36" t="s">
        <v>153</v>
      </c>
      <c r="C4" s="35" t="s">
        <v>151</v>
      </c>
      <c r="D4" s="40"/>
      <c r="E4" s="45"/>
      <c r="F4" s="44" t="s">
        <v>146</v>
      </c>
      <c r="G4" s="44"/>
      <c r="H4" s="44"/>
      <c r="I4" s="44"/>
      <c r="J4" s="122" t="str">
        <f>IF(C4=S4,IF(J5&lt;=18.5,"Bajo Peso",IF(J5&lt;=24.9,"Peso Adecuado",IF(J5&lt;=29.9,"Sobrepeso",IF(J5&lt;=34.9,"Obesidad","Obesidad Severa")))),IF(J5&lt;=18.5,"Bajo Peso",IF(J5&lt;=24.9,"Peso Adecuado",IF(J5&lt;=29.9,"Sobrepeso",IF(J5&lt;=34.9,"Obesidad","Obesidad Severa")))))</f>
        <v>Peso Adecuado</v>
      </c>
      <c r="K4" s="122"/>
      <c r="N4" s="25"/>
      <c r="O4" s="25"/>
      <c r="P4" s="25"/>
      <c r="Q4" s="50"/>
      <c r="R4" s="62"/>
      <c r="S4" s="59" t="s">
        <v>151</v>
      </c>
    </row>
    <row r="5" spans="2:19" ht="12.75">
      <c r="B5" s="37" t="s">
        <v>143</v>
      </c>
      <c r="C5" s="35">
        <v>25</v>
      </c>
      <c r="D5" s="41"/>
      <c r="E5" s="1"/>
      <c r="F5" s="32" t="s">
        <v>141</v>
      </c>
      <c r="G5" s="32"/>
      <c r="H5" s="32"/>
      <c r="I5" s="32"/>
      <c r="J5" s="28">
        <f>C7/POWER(C6/100,2)</f>
        <v>23.357220118983236</v>
      </c>
      <c r="O5" s="25"/>
      <c r="P5" s="25"/>
      <c r="Q5" s="18"/>
      <c r="R5" s="62"/>
      <c r="S5" s="60" t="s">
        <v>152</v>
      </c>
    </row>
    <row r="6" spans="2:18" ht="12.75">
      <c r="B6" s="37" t="s">
        <v>142</v>
      </c>
      <c r="C6" s="35">
        <v>172</v>
      </c>
      <c r="D6" s="41"/>
      <c r="E6" s="1"/>
      <c r="F6" s="31" t="s">
        <v>145</v>
      </c>
      <c r="G6" s="31"/>
      <c r="H6" s="31"/>
      <c r="I6" s="31"/>
      <c r="J6" s="29">
        <f>IF(C4=S4,((-98.42+(4.15*(C8*0.3937))-0.082*(C7*2.2))/(C7*2.2)),((-76.76+(4.15*(C8*0.3937))-0.082*(C7*2.2))/(C7*2.2)))</f>
        <v>0.13039573740297333</v>
      </c>
      <c r="K6" s="21"/>
      <c r="O6" s="21"/>
      <c r="P6" s="21"/>
      <c r="Q6" s="18"/>
      <c r="R6" s="62"/>
    </row>
    <row r="7" spans="2:19" ht="12.75">
      <c r="B7" s="24" t="s">
        <v>140</v>
      </c>
      <c r="C7" s="35">
        <v>69.1</v>
      </c>
      <c r="D7" s="42"/>
      <c r="E7" s="46"/>
      <c r="F7" s="31" t="s">
        <v>144</v>
      </c>
      <c r="G7" s="31"/>
      <c r="H7" s="31"/>
      <c r="I7" s="31"/>
      <c r="J7" s="30">
        <f>IF(C4=S4,66.473+(13.751*C7)+(5.0033*C6)-(6.55*C5),66.551+(9.463*C7)+(4.8496*C6)-(4.6756*C5))</f>
        <v>1713.4847</v>
      </c>
      <c r="K7" s="21"/>
      <c r="O7" s="21"/>
      <c r="P7" s="21"/>
      <c r="Q7" s="18"/>
      <c r="R7" s="62"/>
      <c r="S7" s="3"/>
    </row>
    <row r="8" spans="2:19" ht="12.75">
      <c r="B8" s="38" t="s">
        <v>147</v>
      </c>
      <c r="C8" s="39">
        <v>80</v>
      </c>
      <c r="D8" s="43"/>
      <c r="E8" s="47"/>
      <c r="F8" s="26"/>
      <c r="G8" s="26"/>
      <c r="H8" s="26"/>
      <c r="I8" s="8"/>
      <c r="J8" s="8"/>
      <c r="K8" s="26"/>
      <c r="L8" s="8"/>
      <c r="M8" s="8"/>
      <c r="N8" s="26"/>
      <c r="O8" s="26"/>
      <c r="P8" s="26"/>
      <c r="Q8" s="18"/>
      <c r="R8" s="62"/>
      <c r="S8" s="61" t="s">
        <v>134</v>
      </c>
    </row>
    <row r="9" spans="2:19" ht="12.75" customHeight="1">
      <c r="B9" s="22" t="s">
        <v>137</v>
      </c>
      <c r="C9" s="123" t="s">
        <v>387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 t="s">
        <v>280</v>
      </c>
      <c r="R9" s="62"/>
      <c r="S9" s="59" t="s">
        <v>133</v>
      </c>
    </row>
    <row r="10" spans="2:19" ht="12.75">
      <c r="B10" s="23" t="s">
        <v>139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4"/>
      <c r="R10" s="62"/>
      <c r="S10" s="59" t="s">
        <v>135</v>
      </c>
    </row>
    <row r="11" spans="2:19" ht="12.75">
      <c r="B11" s="34" t="s">
        <v>154</v>
      </c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24"/>
      <c r="R11" s="62"/>
      <c r="S11" s="60" t="s">
        <v>136</v>
      </c>
    </row>
    <row r="12" spans="17:18" ht="12.75">
      <c r="Q12" s="125"/>
      <c r="R12" s="62"/>
    </row>
    <row r="13" spans="2:18" ht="12" customHeight="1">
      <c r="B13" s="4" t="s">
        <v>109</v>
      </c>
      <c r="C13" s="127" t="s">
        <v>121</v>
      </c>
      <c r="D13" s="127"/>
      <c r="E13" s="127" t="s">
        <v>122</v>
      </c>
      <c r="F13" s="127"/>
      <c r="G13" s="127" t="s">
        <v>123</v>
      </c>
      <c r="H13" s="127"/>
      <c r="I13" s="127" t="s">
        <v>124</v>
      </c>
      <c r="J13" s="127"/>
      <c r="K13" s="127" t="s">
        <v>125</v>
      </c>
      <c r="L13" s="127"/>
      <c r="M13" s="127" t="s">
        <v>126</v>
      </c>
      <c r="N13" s="127"/>
      <c r="O13" s="127" t="s">
        <v>158</v>
      </c>
      <c r="P13" s="128"/>
      <c r="Q13" s="13" t="s">
        <v>157</v>
      </c>
      <c r="R13" s="51"/>
    </row>
    <row r="14" spans="2:18" ht="12" customHeight="1">
      <c r="B14" s="9" t="s">
        <v>1</v>
      </c>
      <c r="C14" s="13" t="s">
        <v>127</v>
      </c>
      <c r="D14" s="14" t="s">
        <v>128</v>
      </c>
      <c r="E14" s="13" t="s">
        <v>127</v>
      </c>
      <c r="F14" s="14" t="s">
        <v>128</v>
      </c>
      <c r="G14" s="13" t="s">
        <v>127</v>
      </c>
      <c r="H14" s="14" t="s">
        <v>128</v>
      </c>
      <c r="I14" s="13" t="s">
        <v>127</v>
      </c>
      <c r="J14" s="14" t="s">
        <v>128</v>
      </c>
      <c r="K14" s="13" t="s">
        <v>127</v>
      </c>
      <c r="L14" s="14" t="s">
        <v>128</v>
      </c>
      <c r="M14" s="13" t="s">
        <v>127</v>
      </c>
      <c r="N14" s="14" t="s">
        <v>128</v>
      </c>
      <c r="O14" s="13" t="s">
        <v>127</v>
      </c>
      <c r="P14" s="49" t="s">
        <v>128</v>
      </c>
      <c r="Q14" s="18">
        <f>SUM(D14,F14,H14,J14,L14,N14,P14)*1</f>
        <v>0</v>
      </c>
      <c r="R14" s="62"/>
    </row>
    <row r="15" spans="2:18" ht="12" customHeight="1">
      <c r="B15" s="5" t="s">
        <v>253</v>
      </c>
      <c r="C15" s="52" t="s">
        <v>395</v>
      </c>
      <c r="D15" s="55">
        <v>10</v>
      </c>
      <c r="E15" s="52" t="s">
        <v>395</v>
      </c>
      <c r="F15" s="55">
        <v>9</v>
      </c>
      <c r="G15" s="52" t="s">
        <v>395</v>
      </c>
      <c r="H15" s="55">
        <v>8</v>
      </c>
      <c r="I15" s="52" t="s">
        <v>395</v>
      </c>
      <c r="J15" s="55">
        <v>7</v>
      </c>
      <c r="K15" s="52"/>
      <c r="L15" s="55"/>
      <c r="M15" s="52"/>
      <c r="N15" s="55"/>
      <c r="O15" s="52"/>
      <c r="P15" s="55"/>
      <c r="Q15" s="18">
        <f aca="true" t="shared" si="0" ref="Q15:Q31">SUM(D15,F15,H15,J15,L15,N15,P15)*1</f>
        <v>34</v>
      </c>
      <c r="R15" s="62" t="s">
        <v>396</v>
      </c>
    </row>
    <row r="16" spans="2:18" ht="12" customHeight="1">
      <c r="B16" s="5" t="s">
        <v>314</v>
      </c>
      <c r="C16" s="52" t="s">
        <v>397</v>
      </c>
      <c r="D16" s="55">
        <v>9</v>
      </c>
      <c r="E16" s="52" t="s">
        <v>397</v>
      </c>
      <c r="F16" s="55">
        <v>8</v>
      </c>
      <c r="G16" s="52" t="s">
        <v>397</v>
      </c>
      <c r="H16" s="55">
        <v>7</v>
      </c>
      <c r="I16" s="52" t="s">
        <v>397</v>
      </c>
      <c r="J16" s="55">
        <v>6</v>
      </c>
      <c r="K16" s="52"/>
      <c r="L16" s="55"/>
      <c r="M16" s="52"/>
      <c r="N16" s="55"/>
      <c r="O16" s="52"/>
      <c r="P16" s="55"/>
      <c r="Q16" s="18">
        <f t="shared" si="0"/>
        <v>30</v>
      </c>
      <c r="R16" s="62"/>
    </row>
    <row r="17" spans="2:18" ht="12" customHeight="1">
      <c r="B17" s="5" t="s">
        <v>6</v>
      </c>
      <c r="C17" s="52"/>
      <c r="D17" s="55"/>
      <c r="E17" s="52"/>
      <c r="F17" s="55"/>
      <c r="G17" s="52"/>
      <c r="H17" s="55"/>
      <c r="I17" s="52"/>
      <c r="J17" s="55"/>
      <c r="K17" s="52"/>
      <c r="L17" s="55"/>
      <c r="M17" s="52"/>
      <c r="N17" s="55"/>
      <c r="O17" s="52"/>
      <c r="P17" s="55"/>
      <c r="Q17" s="18">
        <f t="shared" si="0"/>
        <v>0</v>
      </c>
      <c r="R17" s="63"/>
    </row>
    <row r="18" spans="2:18" ht="12" customHeight="1">
      <c r="B18" s="5" t="s">
        <v>8</v>
      </c>
      <c r="C18" s="52"/>
      <c r="D18" s="55"/>
      <c r="E18" s="52"/>
      <c r="F18" s="55"/>
      <c r="G18" s="52"/>
      <c r="H18" s="55"/>
      <c r="I18" s="52"/>
      <c r="J18" s="55"/>
      <c r="K18" s="52"/>
      <c r="L18" s="55"/>
      <c r="M18" s="52"/>
      <c r="N18" s="55"/>
      <c r="O18" s="52"/>
      <c r="P18" s="55"/>
      <c r="Q18" s="18">
        <f t="shared" si="0"/>
        <v>0</v>
      </c>
      <c r="R18" s="62"/>
    </row>
    <row r="19" spans="2:18" ht="12" customHeight="1">
      <c r="B19" s="5" t="s">
        <v>10</v>
      </c>
      <c r="C19" s="52"/>
      <c r="D19" s="55"/>
      <c r="E19" s="52"/>
      <c r="F19" s="55"/>
      <c r="G19" s="52"/>
      <c r="H19" s="55"/>
      <c r="I19" s="52"/>
      <c r="J19" s="55"/>
      <c r="K19" s="52"/>
      <c r="L19" s="55"/>
      <c r="M19" s="52"/>
      <c r="N19" s="55"/>
      <c r="O19" s="52"/>
      <c r="P19" s="55"/>
      <c r="Q19" s="18">
        <f t="shared" si="0"/>
        <v>0</v>
      </c>
      <c r="R19" s="62"/>
    </row>
    <row r="20" spans="2:18" ht="12" customHeight="1">
      <c r="B20" s="5" t="s">
        <v>64</v>
      </c>
      <c r="C20" s="52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18">
        <f t="shared" si="0"/>
        <v>0</v>
      </c>
      <c r="R20" s="62"/>
    </row>
    <row r="21" spans="2:18" ht="12" customHeight="1">
      <c r="B21" s="5" t="s">
        <v>13</v>
      </c>
      <c r="C21" s="52"/>
      <c r="D21" s="55"/>
      <c r="E21" s="52"/>
      <c r="F21" s="55"/>
      <c r="G21" s="52"/>
      <c r="H21" s="55"/>
      <c r="I21" s="52"/>
      <c r="J21" s="55"/>
      <c r="K21" s="52"/>
      <c r="L21" s="55"/>
      <c r="M21" s="52"/>
      <c r="N21" s="55"/>
      <c r="O21" s="52"/>
      <c r="P21" s="55"/>
      <c r="Q21" s="18">
        <f t="shared" si="0"/>
        <v>0</v>
      </c>
      <c r="R21" s="62"/>
    </row>
    <row r="22" spans="2:18" ht="12" customHeight="1">
      <c r="B22" s="5" t="s">
        <v>15</v>
      </c>
      <c r="C22" s="52"/>
      <c r="D22" s="55"/>
      <c r="E22" s="52"/>
      <c r="F22" s="55"/>
      <c r="G22" s="52"/>
      <c r="H22" s="55"/>
      <c r="I22" s="52"/>
      <c r="J22" s="55"/>
      <c r="K22" s="52"/>
      <c r="L22" s="55"/>
      <c r="M22" s="52"/>
      <c r="N22" s="55"/>
      <c r="O22" s="52"/>
      <c r="P22" s="55"/>
      <c r="Q22" s="18">
        <f t="shared" si="0"/>
        <v>0</v>
      </c>
      <c r="R22" s="62"/>
    </row>
    <row r="23" spans="2:18" ht="12" customHeight="1">
      <c r="B23" s="5" t="s">
        <v>17</v>
      </c>
      <c r="C23" s="52"/>
      <c r="D23" s="55"/>
      <c r="E23" s="52"/>
      <c r="F23" s="58"/>
      <c r="G23" s="52"/>
      <c r="H23" s="58"/>
      <c r="I23" s="52"/>
      <c r="J23" s="58"/>
      <c r="K23" s="52"/>
      <c r="L23" s="55"/>
      <c r="M23" s="52"/>
      <c r="N23" s="55"/>
      <c r="O23" s="52"/>
      <c r="P23" s="55"/>
      <c r="Q23" s="18">
        <f t="shared" si="0"/>
        <v>0</v>
      </c>
      <c r="R23" s="62"/>
    </row>
    <row r="24" spans="2:18" ht="12" customHeight="1">
      <c r="B24" s="5" t="s">
        <v>3</v>
      </c>
      <c r="C24" s="52"/>
      <c r="D24" s="55"/>
      <c r="E24" s="52"/>
      <c r="F24" s="55"/>
      <c r="G24" s="52"/>
      <c r="H24" s="55"/>
      <c r="I24" s="52"/>
      <c r="J24" s="55"/>
      <c r="K24" s="52"/>
      <c r="L24" s="55"/>
      <c r="M24" s="52"/>
      <c r="N24" s="55"/>
      <c r="O24" s="52"/>
      <c r="P24" s="55"/>
      <c r="Q24" s="18">
        <f t="shared" si="0"/>
        <v>0</v>
      </c>
      <c r="R24" s="62"/>
    </row>
    <row r="25" spans="2:18" ht="12" customHeight="1">
      <c r="B25" s="5" t="s">
        <v>5</v>
      </c>
      <c r="C25" s="52"/>
      <c r="D25" s="55"/>
      <c r="E25" s="52"/>
      <c r="F25" s="55"/>
      <c r="G25" s="52"/>
      <c r="H25" s="55"/>
      <c r="I25" s="52"/>
      <c r="J25" s="55"/>
      <c r="K25" s="52"/>
      <c r="L25" s="55"/>
      <c r="M25" s="52"/>
      <c r="N25" s="55"/>
      <c r="O25" s="52"/>
      <c r="P25" s="55"/>
      <c r="Q25" s="18">
        <f t="shared" si="0"/>
        <v>0</v>
      </c>
      <c r="R25" s="62"/>
    </row>
    <row r="26" spans="2:18" ht="12" customHeight="1">
      <c r="B26" s="5" t="s">
        <v>7</v>
      </c>
      <c r="C26" s="52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18">
        <f t="shared" si="0"/>
        <v>0</v>
      </c>
      <c r="R26" s="63"/>
    </row>
    <row r="27" spans="2:18" ht="12" customHeight="1">
      <c r="B27" s="5" t="s">
        <v>9</v>
      </c>
      <c r="C27" s="52" t="s">
        <v>318</v>
      </c>
      <c r="D27" s="55">
        <v>11</v>
      </c>
      <c r="E27" s="52" t="s">
        <v>318</v>
      </c>
      <c r="F27" s="55">
        <v>10</v>
      </c>
      <c r="G27" s="52" t="s">
        <v>318</v>
      </c>
      <c r="H27" s="55">
        <v>9</v>
      </c>
      <c r="I27" s="52" t="s">
        <v>318</v>
      </c>
      <c r="J27" s="55">
        <v>9</v>
      </c>
      <c r="K27" s="52"/>
      <c r="L27" s="55"/>
      <c r="M27" s="52"/>
      <c r="N27" s="55"/>
      <c r="O27" s="52"/>
      <c r="P27" s="55"/>
      <c r="Q27" s="18">
        <f t="shared" si="0"/>
        <v>39</v>
      </c>
      <c r="R27" s="62"/>
    </row>
    <row r="28" spans="2:18" ht="12" customHeight="1">
      <c r="B28" s="5" t="s">
        <v>11</v>
      </c>
      <c r="C28" s="52"/>
      <c r="D28" s="55"/>
      <c r="E28" s="52"/>
      <c r="F28" s="55"/>
      <c r="G28" s="52"/>
      <c r="H28" s="55"/>
      <c r="I28" s="52"/>
      <c r="J28" s="55"/>
      <c r="K28" s="52"/>
      <c r="L28" s="55"/>
      <c r="M28" s="52"/>
      <c r="N28" s="55"/>
      <c r="O28" s="52"/>
      <c r="P28" s="55"/>
      <c r="Q28" s="18">
        <f t="shared" si="0"/>
        <v>0</v>
      </c>
      <c r="R28" s="62"/>
    </row>
    <row r="29" spans="2:18" ht="12" customHeight="1">
      <c r="B29" s="5" t="s">
        <v>398</v>
      </c>
      <c r="C29" s="52" t="s">
        <v>399</v>
      </c>
      <c r="D29" s="55">
        <v>11</v>
      </c>
      <c r="E29" s="52" t="s">
        <v>399</v>
      </c>
      <c r="F29" s="55">
        <v>10</v>
      </c>
      <c r="G29" s="52" t="s">
        <v>399</v>
      </c>
      <c r="H29" s="55">
        <v>9</v>
      </c>
      <c r="I29" s="52"/>
      <c r="J29" s="55"/>
      <c r="K29" s="52"/>
      <c r="L29" s="55"/>
      <c r="M29" s="52"/>
      <c r="N29" s="55"/>
      <c r="O29" s="52"/>
      <c r="P29" s="55"/>
      <c r="Q29" s="18">
        <f t="shared" si="0"/>
        <v>30</v>
      </c>
      <c r="R29" s="62" t="s">
        <v>400</v>
      </c>
    </row>
    <row r="30" spans="2:18" ht="12" customHeight="1">
      <c r="B30" s="5" t="s">
        <v>14</v>
      </c>
      <c r="C30" s="52"/>
      <c r="D30" s="55"/>
      <c r="E30" s="52"/>
      <c r="F30" s="55"/>
      <c r="G30" s="52"/>
      <c r="H30" s="55"/>
      <c r="I30" s="52"/>
      <c r="J30" s="55"/>
      <c r="K30" s="52"/>
      <c r="L30" s="55"/>
      <c r="M30" s="52"/>
      <c r="N30" s="55"/>
      <c r="O30" s="52"/>
      <c r="P30" s="55"/>
      <c r="Q30" s="18">
        <f t="shared" si="0"/>
        <v>0</v>
      </c>
      <c r="R30" s="62"/>
    </row>
    <row r="31" spans="2:18" ht="12" customHeight="1">
      <c r="B31" s="5" t="s">
        <v>16</v>
      </c>
      <c r="C31" s="52"/>
      <c r="D31" s="55"/>
      <c r="E31" s="52"/>
      <c r="F31" s="55"/>
      <c r="G31" s="52"/>
      <c r="H31" s="55"/>
      <c r="I31" s="52"/>
      <c r="J31" s="55"/>
      <c r="K31" s="52"/>
      <c r="L31" s="55"/>
      <c r="M31" s="52"/>
      <c r="N31" s="55"/>
      <c r="O31" s="52"/>
      <c r="P31" s="55"/>
      <c r="Q31" s="18">
        <f t="shared" si="0"/>
        <v>0</v>
      </c>
      <c r="R31" s="62"/>
    </row>
    <row r="32" spans="2:18" ht="12" customHeight="1">
      <c r="B32" s="11" t="s">
        <v>18</v>
      </c>
      <c r="C32" s="53"/>
      <c r="D32" s="56"/>
      <c r="E32" s="53"/>
      <c r="F32" s="56"/>
      <c r="G32" s="53"/>
      <c r="H32" s="56"/>
      <c r="I32" s="53"/>
      <c r="J32" s="56"/>
      <c r="K32" s="53"/>
      <c r="L32" s="56"/>
      <c r="M32" s="53"/>
      <c r="N32" s="56"/>
      <c r="O32" s="53"/>
      <c r="P32" s="56"/>
      <c r="Q32" s="66"/>
      <c r="R32" s="67"/>
    </row>
    <row r="33" spans="2:18" ht="12" customHeight="1">
      <c r="B33" s="6" t="s">
        <v>19</v>
      </c>
      <c r="C33" s="52"/>
      <c r="D33" s="55"/>
      <c r="E33" s="52"/>
      <c r="F33" s="55"/>
      <c r="G33" s="52"/>
      <c r="H33" s="55"/>
      <c r="I33" s="52"/>
      <c r="J33" s="55"/>
      <c r="K33" s="52"/>
      <c r="L33" s="55"/>
      <c r="M33" s="52"/>
      <c r="N33" s="55"/>
      <c r="O33" s="52"/>
      <c r="P33" s="55"/>
      <c r="Q33" s="18">
        <f aca="true" t="shared" si="1" ref="Q33:Q46">SUM(D33,F33,H33,J33,L33,N33,P33)*1</f>
        <v>0</v>
      </c>
      <c r="R33" s="62"/>
    </row>
    <row r="34" spans="2:18" ht="12" customHeight="1">
      <c r="B34" s="6" t="s">
        <v>21</v>
      </c>
      <c r="C34" s="52"/>
      <c r="D34" s="55"/>
      <c r="E34" s="52"/>
      <c r="F34" s="55"/>
      <c r="G34" s="52"/>
      <c r="H34" s="55"/>
      <c r="I34" s="52"/>
      <c r="J34" s="55"/>
      <c r="K34" s="52"/>
      <c r="L34" s="55"/>
      <c r="M34" s="52"/>
      <c r="N34" s="55"/>
      <c r="O34" s="52"/>
      <c r="P34" s="55"/>
      <c r="Q34" s="18">
        <f t="shared" si="1"/>
        <v>0</v>
      </c>
      <c r="R34" s="62"/>
    </row>
    <row r="35" spans="2:18" ht="12" customHeight="1">
      <c r="B35" s="6" t="s">
        <v>23</v>
      </c>
      <c r="C35" s="52"/>
      <c r="D35" s="55"/>
      <c r="E35" s="52"/>
      <c r="F35" s="55"/>
      <c r="G35" s="52"/>
      <c r="H35" s="55"/>
      <c r="I35" s="52"/>
      <c r="J35" s="55"/>
      <c r="K35" s="52"/>
      <c r="L35" s="55"/>
      <c r="M35" s="52"/>
      <c r="N35" s="55"/>
      <c r="O35" s="52"/>
      <c r="P35" s="55"/>
      <c r="Q35" s="18">
        <f t="shared" si="1"/>
        <v>0</v>
      </c>
      <c r="R35" s="62"/>
    </row>
    <row r="36" spans="2:18" ht="12" customHeight="1">
      <c r="B36" s="6" t="s">
        <v>25</v>
      </c>
      <c r="C36" s="52"/>
      <c r="D36" s="55"/>
      <c r="E36" s="52"/>
      <c r="F36" s="55"/>
      <c r="G36" s="52"/>
      <c r="H36" s="55"/>
      <c r="I36" s="52"/>
      <c r="J36" s="55"/>
      <c r="K36" s="52"/>
      <c r="L36" s="55"/>
      <c r="M36" s="52"/>
      <c r="N36" s="55"/>
      <c r="O36" s="52"/>
      <c r="P36" s="55"/>
      <c r="Q36" s="18">
        <f t="shared" si="1"/>
        <v>0</v>
      </c>
      <c r="R36" s="62"/>
    </row>
    <row r="37" spans="2:18" ht="12" customHeight="1">
      <c r="B37" s="6" t="s">
        <v>27</v>
      </c>
      <c r="C37" s="52"/>
      <c r="D37" s="55"/>
      <c r="E37" s="52"/>
      <c r="F37" s="55"/>
      <c r="G37" s="52"/>
      <c r="H37" s="55"/>
      <c r="I37" s="52"/>
      <c r="J37" s="55"/>
      <c r="K37" s="52"/>
      <c r="L37" s="55"/>
      <c r="M37" s="52"/>
      <c r="N37" s="55"/>
      <c r="O37" s="52"/>
      <c r="P37" s="55"/>
      <c r="Q37" s="18">
        <f t="shared" si="1"/>
        <v>0</v>
      </c>
      <c r="R37" s="62"/>
    </row>
    <row r="38" spans="2:18" ht="12" customHeight="1">
      <c r="B38" s="6" t="s">
        <v>29</v>
      </c>
      <c r="C38" s="52"/>
      <c r="D38" s="55"/>
      <c r="E38" s="52"/>
      <c r="F38" s="55"/>
      <c r="G38" s="52"/>
      <c r="H38" s="55"/>
      <c r="I38" s="52"/>
      <c r="J38" s="55"/>
      <c r="K38" s="52"/>
      <c r="L38" s="55"/>
      <c r="M38" s="52"/>
      <c r="N38" s="55"/>
      <c r="O38" s="52"/>
      <c r="P38" s="55"/>
      <c r="Q38" s="18">
        <f t="shared" si="1"/>
        <v>0</v>
      </c>
      <c r="R38" s="62"/>
    </row>
    <row r="39" spans="2:18" ht="12" customHeight="1">
      <c r="B39" s="6" t="s">
        <v>31</v>
      </c>
      <c r="C39" s="52"/>
      <c r="D39" s="55"/>
      <c r="E39" s="52"/>
      <c r="F39" s="55"/>
      <c r="G39" s="52"/>
      <c r="H39" s="55"/>
      <c r="I39" s="52"/>
      <c r="J39" s="55"/>
      <c r="K39" s="52"/>
      <c r="L39" s="55"/>
      <c r="M39" s="52"/>
      <c r="N39" s="55"/>
      <c r="O39" s="52"/>
      <c r="P39" s="55"/>
      <c r="Q39" s="18">
        <f t="shared" si="1"/>
        <v>0</v>
      </c>
      <c r="R39" s="62"/>
    </row>
    <row r="40" spans="2:18" ht="12" customHeight="1">
      <c r="B40" s="6" t="s">
        <v>20</v>
      </c>
      <c r="C40" s="52"/>
      <c r="D40" s="55"/>
      <c r="E40" s="52"/>
      <c r="F40" s="55"/>
      <c r="G40" s="52"/>
      <c r="H40" s="55"/>
      <c r="I40" s="52"/>
      <c r="J40" s="55"/>
      <c r="K40" s="52"/>
      <c r="L40" s="55"/>
      <c r="M40" s="52"/>
      <c r="N40" s="55"/>
      <c r="O40" s="52"/>
      <c r="P40" s="55"/>
      <c r="Q40" s="18">
        <f t="shared" si="1"/>
        <v>0</v>
      </c>
      <c r="R40" s="62"/>
    </row>
    <row r="41" spans="2:18" ht="12" customHeight="1">
      <c r="B41" s="6" t="s">
        <v>22</v>
      </c>
      <c r="C41" s="52"/>
      <c r="D41" s="55"/>
      <c r="E41" s="52"/>
      <c r="F41" s="55"/>
      <c r="G41" s="52"/>
      <c r="H41" s="55"/>
      <c r="I41" s="52"/>
      <c r="J41" s="55"/>
      <c r="K41" s="52"/>
      <c r="L41" s="55"/>
      <c r="M41" s="52"/>
      <c r="N41" s="55"/>
      <c r="O41" s="52"/>
      <c r="P41" s="55"/>
      <c r="Q41" s="18">
        <f t="shared" si="1"/>
        <v>0</v>
      </c>
      <c r="R41" s="62"/>
    </row>
    <row r="42" spans="2:18" ht="12" customHeight="1">
      <c r="B42" s="6" t="s">
        <v>24</v>
      </c>
      <c r="C42" s="52"/>
      <c r="D42" s="55"/>
      <c r="E42" s="52"/>
      <c r="F42" s="55"/>
      <c r="G42" s="52"/>
      <c r="H42" s="55"/>
      <c r="I42" s="52"/>
      <c r="J42" s="55"/>
      <c r="K42" s="52"/>
      <c r="L42" s="55"/>
      <c r="M42" s="52"/>
      <c r="N42" s="55"/>
      <c r="O42" s="52"/>
      <c r="P42" s="55"/>
      <c r="Q42" s="18">
        <f t="shared" si="1"/>
        <v>0</v>
      </c>
      <c r="R42" s="62"/>
    </row>
    <row r="43" spans="2:18" ht="12" customHeight="1">
      <c r="B43" s="6" t="s">
        <v>26</v>
      </c>
      <c r="C43" s="52"/>
      <c r="D43" s="55"/>
      <c r="E43" s="52"/>
      <c r="F43" s="55"/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18">
        <f t="shared" si="1"/>
        <v>0</v>
      </c>
      <c r="R43" s="62"/>
    </row>
    <row r="44" spans="2:18" ht="12" customHeight="1">
      <c r="B44" s="6" t="s">
        <v>28</v>
      </c>
      <c r="C44" s="52"/>
      <c r="D44" s="55"/>
      <c r="E44" s="52"/>
      <c r="F44" s="55"/>
      <c r="G44" s="52"/>
      <c r="H44" s="55"/>
      <c r="I44" s="52"/>
      <c r="J44" s="55"/>
      <c r="K44" s="52"/>
      <c r="L44" s="55"/>
      <c r="M44" s="52"/>
      <c r="N44" s="55"/>
      <c r="O44" s="52"/>
      <c r="P44" s="55"/>
      <c r="Q44" s="18">
        <f t="shared" si="1"/>
        <v>0</v>
      </c>
      <c r="R44" s="62"/>
    </row>
    <row r="45" spans="2:18" ht="12" customHeight="1">
      <c r="B45" s="6" t="s">
        <v>283</v>
      </c>
      <c r="C45" s="52"/>
      <c r="D45" s="55"/>
      <c r="E45" s="52"/>
      <c r="F45" s="55"/>
      <c r="G45" s="52"/>
      <c r="H45" s="55"/>
      <c r="I45" s="52"/>
      <c r="J45" s="55"/>
      <c r="K45" s="52"/>
      <c r="L45" s="55"/>
      <c r="M45" s="52"/>
      <c r="N45" s="55"/>
      <c r="O45" s="52"/>
      <c r="P45" s="55"/>
      <c r="Q45" s="18">
        <f t="shared" si="1"/>
        <v>0</v>
      </c>
      <c r="R45" s="62"/>
    </row>
    <row r="46" spans="2:18" ht="12" customHeight="1">
      <c r="B46" s="6" t="s">
        <v>32</v>
      </c>
      <c r="C46" s="52"/>
      <c r="D46" s="55"/>
      <c r="E46" s="52"/>
      <c r="F46" s="55"/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18">
        <f t="shared" si="1"/>
        <v>0</v>
      </c>
      <c r="R46" s="62"/>
    </row>
    <row r="47" spans="2:18" ht="12" customHeight="1">
      <c r="B47" s="12" t="s">
        <v>33</v>
      </c>
      <c r="C47" s="53"/>
      <c r="D47" s="56"/>
      <c r="E47" s="53"/>
      <c r="F47" s="56"/>
      <c r="G47" s="53"/>
      <c r="H47" s="56"/>
      <c r="I47" s="53"/>
      <c r="J47" s="56"/>
      <c r="K47" s="53"/>
      <c r="L47" s="56"/>
      <c r="M47" s="53"/>
      <c r="N47" s="56"/>
      <c r="O47" s="53"/>
      <c r="P47" s="56"/>
      <c r="Q47" s="66"/>
      <c r="R47" s="67"/>
    </row>
    <row r="48" spans="2:18" ht="12" customHeight="1">
      <c r="B48" s="6" t="s">
        <v>34</v>
      </c>
      <c r="C48" s="52"/>
      <c r="D48" s="55"/>
      <c r="E48" s="52"/>
      <c r="F48" s="55"/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18">
        <f aca="true" t="shared" si="2" ref="Q48:Q63">SUM(D48,F48,H48,J48,L48,N48,P48)*1</f>
        <v>0</v>
      </c>
      <c r="R48" s="62"/>
    </row>
    <row r="49" spans="2:18" ht="12" customHeight="1">
      <c r="B49" s="6" t="s">
        <v>36</v>
      </c>
      <c r="C49" s="52"/>
      <c r="D49" s="55"/>
      <c r="E49" s="52"/>
      <c r="F49" s="55"/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18">
        <f t="shared" si="2"/>
        <v>0</v>
      </c>
      <c r="R49" s="62"/>
    </row>
    <row r="50" spans="2:18" ht="12" customHeight="1">
      <c r="B50" s="6" t="s">
        <v>165</v>
      </c>
      <c r="C50" s="52"/>
      <c r="D50" s="55"/>
      <c r="E50" s="52"/>
      <c r="F50" s="55"/>
      <c r="G50" s="52"/>
      <c r="H50" s="55"/>
      <c r="I50" s="52"/>
      <c r="J50" s="55"/>
      <c r="K50" s="52"/>
      <c r="L50" s="55"/>
      <c r="M50" s="52"/>
      <c r="N50" s="55"/>
      <c r="O50" s="52"/>
      <c r="P50" s="55"/>
      <c r="Q50" s="18">
        <f t="shared" si="2"/>
        <v>0</v>
      </c>
      <c r="R50" s="62"/>
    </row>
    <row r="51" spans="2:18" ht="12" customHeight="1">
      <c r="B51" s="6" t="s">
        <v>40</v>
      </c>
      <c r="C51" s="52"/>
      <c r="D51" s="55"/>
      <c r="E51" s="52"/>
      <c r="F51" s="55"/>
      <c r="G51" s="52"/>
      <c r="H51" s="55"/>
      <c r="I51" s="52"/>
      <c r="J51" s="55"/>
      <c r="K51" s="52"/>
      <c r="L51" s="55"/>
      <c r="M51" s="52"/>
      <c r="N51" s="55"/>
      <c r="O51" s="52"/>
      <c r="P51" s="55"/>
      <c r="Q51" s="18">
        <f t="shared" si="2"/>
        <v>0</v>
      </c>
      <c r="R51" s="62"/>
    </row>
    <row r="52" spans="2:18" ht="12" customHeight="1">
      <c r="B52" s="6" t="s">
        <v>303</v>
      </c>
      <c r="C52" s="52"/>
      <c r="D52" s="55"/>
      <c r="E52" s="52"/>
      <c r="F52" s="55"/>
      <c r="G52" s="52"/>
      <c r="H52" s="55"/>
      <c r="I52" s="52"/>
      <c r="J52" s="55"/>
      <c r="K52" s="52"/>
      <c r="L52" s="55"/>
      <c r="M52" s="52"/>
      <c r="N52" s="55"/>
      <c r="O52" s="52"/>
      <c r="P52" s="55"/>
      <c r="Q52" s="18">
        <f t="shared" si="2"/>
        <v>0</v>
      </c>
      <c r="R52" s="62"/>
    </row>
    <row r="53" spans="2:18" ht="12" customHeight="1">
      <c r="B53" s="6" t="s">
        <v>302</v>
      </c>
      <c r="C53" s="52"/>
      <c r="D53" s="55"/>
      <c r="E53" s="52"/>
      <c r="F53" s="55"/>
      <c r="G53" s="52"/>
      <c r="H53" s="55"/>
      <c r="I53" s="52"/>
      <c r="J53" s="55"/>
      <c r="K53" s="52"/>
      <c r="L53" s="55"/>
      <c r="M53" s="52"/>
      <c r="N53" s="55"/>
      <c r="O53" s="52"/>
      <c r="P53" s="55"/>
      <c r="Q53" s="18">
        <f t="shared" si="2"/>
        <v>0</v>
      </c>
      <c r="R53" s="62"/>
    </row>
    <row r="54" spans="2:18" ht="12" customHeight="1">
      <c r="B54" s="6" t="s">
        <v>45</v>
      </c>
      <c r="C54" s="52"/>
      <c r="D54" s="55"/>
      <c r="E54" s="52"/>
      <c r="F54" s="55"/>
      <c r="G54" s="52"/>
      <c r="H54" s="55"/>
      <c r="I54" s="52"/>
      <c r="J54" s="55"/>
      <c r="K54" s="52"/>
      <c r="L54" s="55"/>
      <c r="M54" s="52"/>
      <c r="N54" s="55"/>
      <c r="O54" s="52"/>
      <c r="P54" s="55"/>
      <c r="Q54" s="18">
        <f t="shared" si="2"/>
        <v>0</v>
      </c>
      <c r="R54" s="62"/>
    </row>
    <row r="55" spans="2:18" ht="12" customHeight="1">
      <c r="B55" s="6" t="s">
        <v>47</v>
      </c>
      <c r="C55" s="52"/>
      <c r="D55" s="55"/>
      <c r="E55" s="52"/>
      <c r="F55" s="55"/>
      <c r="G55" s="52"/>
      <c r="H55" s="55"/>
      <c r="I55" s="52"/>
      <c r="J55" s="55"/>
      <c r="K55" s="52"/>
      <c r="L55" s="55"/>
      <c r="M55" s="52"/>
      <c r="N55" s="55"/>
      <c r="O55" s="52"/>
      <c r="P55" s="55"/>
      <c r="Q55" s="18">
        <f t="shared" si="2"/>
        <v>0</v>
      </c>
      <c r="R55" s="62"/>
    </row>
    <row r="56" spans="2:18" ht="12" customHeight="1">
      <c r="B56" s="6" t="s">
        <v>310</v>
      </c>
      <c r="C56" s="52"/>
      <c r="D56" s="55"/>
      <c r="E56" s="52"/>
      <c r="F56" s="55"/>
      <c r="G56" s="52"/>
      <c r="H56" s="55"/>
      <c r="I56" s="52"/>
      <c r="J56" s="55"/>
      <c r="K56" s="52"/>
      <c r="L56" s="55"/>
      <c r="M56" s="52"/>
      <c r="N56" s="55"/>
      <c r="O56" s="52"/>
      <c r="P56" s="55"/>
      <c r="Q56" s="18">
        <f t="shared" si="2"/>
        <v>0</v>
      </c>
      <c r="R56" s="62"/>
    </row>
    <row r="57" spans="2:18" ht="12" customHeight="1">
      <c r="B57" s="6" t="s">
        <v>37</v>
      </c>
      <c r="C57" s="52"/>
      <c r="D57" s="55"/>
      <c r="E57" s="52"/>
      <c r="F57" s="55"/>
      <c r="G57" s="52"/>
      <c r="H57" s="55"/>
      <c r="I57" s="52"/>
      <c r="J57" s="55"/>
      <c r="K57" s="52"/>
      <c r="L57" s="55"/>
      <c r="M57" s="52"/>
      <c r="N57" s="55"/>
      <c r="O57" s="52"/>
      <c r="P57" s="55"/>
      <c r="Q57" s="18">
        <f t="shared" si="2"/>
        <v>0</v>
      </c>
      <c r="R57" s="62"/>
    </row>
    <row r="58" spans="2:18" ht="12" customHeight="1">
      <c r="B58" s="6" t="s">
        <v>301</v>
      </c>
      <c r="C58" s="52"/>
      <c r="D58" s="55"/>
      <c r="E58" s="52"/>
      <c r="F58" s="55"/>
      <c r="G58" s="52"/>
      <c r="H58" s="55"/>
      <c r="I58" s="52"/>
      <c r="J58" s="55"/>
      <c r="K58" s="52"/>
      <c r="L58" s="55"/>
      <c r="M58" s="52"/>
      <c r="N58" s="55"/>
      <c r="O58" s="52"/>
      <c r="P58" s="55"/>
      <c r="Q58" s="18">
        <f t="shared" si="2"/>
        <v>0</v>
      </c>
      <c r="R58" s="62"/>
    </row>
    <row r="59" spans="2:18" ht="12" customHeight="1">
      <c r="B59" s="6" t="s">
        <v>41</v>
      </c>
      <c r="C59" s="52"/>
      <c r="D59" s="55"/>
      <c r="E59" s="52"/>
      <c r="F59" s="55"/>
      <c r="G59" s="52"/>
      <c r="H59" s="55"/>
      <c r="I59" s="52"/>
      <c r="J59" s="55"/>
      <c r="K59" s="52"/>
      <c r="L59" s="55"/>
      <c r="M59" s="52"/>
      <c r="N59" s="55"/>
      <c r="O59" s="52"/>
      <c r="P59" s="55"/>
      <c r="Q59" s="18">
        <f t="shared" si="2"/>
        <v>0</v>
      </c>
      <c r="R59" s="62"/>
    </row>
    <row r="60" spans="2:18" ht="12" customHeight="1">
      <c r="B60" s="6" t="s">
        <v>43</v>
      </c>
      <c r="C60" s="52"/>
      <c r="D60" s="55"/>
      <c r="E60" s="52"/>
      <c r="F60" s="55"/>
      <c r="G60" s="52"/>
      <c r="H60" s="55"/>
      <c r="I60" s="52"/>
      <c r="J60" s="55"/>
      <c r="K60" s="52"/>
      <c r="L60" s="55"/>
      <c r="M60" s="52"/>
      <c r="N60" s="55"/>
      <c r="O60" s="52"/>
      <c r="P60" s="55"/>
      <c r="Q60" s="18">
        <f t="shared" si="2"/>
        <v>0</v>
      </c>
      <c r="R60" s="62"/>
    </row>
    <row r="61" spans="2:18" ht="12" customHeight="1">
      <c r="B61" s="6" t="s">
        <v>44</v>
      </c>
      <c r="C61" s="52"/>
      <c r="D61" s="55"/>
      <c r="E61" s="52"/>
      <c r="F61" s="55"/>
      <c r="G61" s="52"/>
      <c r="H61" s="55"/>
      <c r="I61" s="52"/>
      <c r="J61" s="55"/>
      <c r="K61" s="52"/>
      <c r="L61" s="55"/>
      <c r="M61" s="52"/>
      <c r="N61" s="55"/>
      <c r="O61" s="52"/>
      <c r="P61" s="55"/>
      <c r="Q61" s="18">
        <f t="shared" si="2"/>
        <v>0</v>
      </c>
      <c r="R61" s="62"/>
    </row>
    <row r="62" spans="2:18" ht="12" customHeight="1">
      <c r="B62" s="6" t="s">
        <v>46</v>
      </c>
      <c r="C62" s="52"/>
      <c r="D62" s="55"/>
      <c r="E62" s="52"/>
      <c r="F62" s="55"/>
      <c r="G62" s="52"/>
      <c r="H62" s="55"/>
      <c r="I62" s="52"/>
      <c r="J62" s="55"/>
      <c r="K62" s="52"/>
      <c r="L62" s="55"/>
      <c r="M62" s="52"/>
      <c r="N62" s="55"/>
      <c r="O62" s="52"/>
      <c r="P62" s="55"/>
      <c r="Q62" s="18">
        <f t="shared" si="2"/>
        <v>0</v>
      </c>
      <c r="R62" s="62"/>
    </row>
    <row r="63" spans="2:18" ht="12" customHeight="1">
      <c r="B63" s="6" t="s">
        <v>48</v>
      </c>
      <c r="C63" s="52"/>
      <c r="D63" s="55"/>
      <c r="E63" s="52"/>
      <c r="F63" s="55"/>
      <c r="G63" s="52"/>
      <c r="H63" s="55"/>
      <c r="I63" s="52"/>
      <c r="J63" s="55"/>
      <c r="K63" s="52"/>
      <c r="L63" s="55"/>
      <c r="M63" s="52"/>
      <c r="N63" s="55"/>
      <c r="O63" s="52"/>
      <c r="P63" s="55"/>
      <c r="Q63" s="18">
        <f t="shared" si="2"/>
        <v>0</v>
      </c>
      <c r="R63" s="62"/>
    </row>
    <row r="64" spans="2:18" ht="12" customHeight="1">
      <c r="B64" s="12" t="s">
        <v>49</v>
      </c>
      <c r="C64" s="53"/>
      <c r="D64" s="56"/>
      <c r="E64" s="53"/>
      <c r="F64" s="56"/>
      <c r="G64" s="53"/>
      <c r="H64" s="56"/>
      <c r="I64" s="53"/>
      <c r="J64" s="56"/>
      <c r="K64" s="53"/>
      <c r="L64" s="56"/>
      <c r="M64" s="53"/>
      <c r="N64" s="56"/>
      <c r="O64" s="53"/>
      <c r="P64" s="56"/>
      <c r="Q64" s="66"/>
      <c r="R64" s="67"/>
    </row>
    <row r="65" spans="2:18" ht="12" customHeight="1">
      <c r="B65" s="6" t="s">
        <v>50</v>
      </c>
      <c r="C65" s="52">
        <v>25</v>
      </c>
      <c r="D65" s="55">
        <v>11</v>
      </c>
      <c r="E65" s="52">
        <v>25</v>
      </c>
      <c r="F65" s="55">
        <v>10</v>
      </c>
      <c r="G65" s="52">
        <v>25</v>
      </c>
      <c r="H65" s="55">
        <v>9</v>
      </c>
      <c r="I65" s="52">
        <v>25</v>
      </c>
      <c r="J65" s="55">
        <v>8</v>
      </c>
      <c r="K65" s="52"/>
      <c r="L65" s="55"/>
      <c r="M65" s="52"/>
      <c r="N65" s="55"/>
      <c r="O65" s="52"/>
      <c r="P65" s="55"/>
      <c r="Q65" s="18">
        <f aca="true" t="shared" si="3" ref="Q65:Q79">SUM(D65,F65,H65,J65,L65,N65,P65)*1</f>
        <v>38</v>
      </c>
      <c r="R65" s="63"/>
    </row>
    <row r="66" spans="2:18" ht="12" customHeight="1">
      <c r="B66" s="6" t="s">
        <v>52</v>
      </c>
      <c r="C66" s="52"/>
      <c r="D66" s="55"/>
      <c r="E66" s="52"/>
      <c r="F66" s="55"/>
      <c r="G66" s="52"/>
      <c r="H66" s="55"/>
      <c r="I66" s="52"/>
      <c r="J66" s="55"/>
      <c r="K66" s="52"/>
      <c r="L66" s="55"/>
      <c r="M66" s="52"/>
      <c r="N66" s="55"/>
      <c r="O66" s="52"/>
      <c r="P66" s="55"/>
      <c r="Q66" s="18">
        <f t="shared" si="3"/>
        <v>0</v>
      </c>
      <c r="R66" s="62"/>
    </row>
    <row r="67" spans="2:18" ht="12" customHeight="1">
      <c r="B67" s="6" t="s">
        <v>391</v>
      </c>
      <c r="C67" s="52">
        <v>7.5</v>
      </c>
      <c r="D67" s="55">
        <v>10</v>
      </c>
      <c r="E67" s="52">
        <v>6.25</v>
      </c>
      <c r="F67" s="55">
        <v>18</v>
      </c>
      <c r="G67" s="52">
        <v>5</v>
      </c>
      <c r="H67" s="55">
        <v>18</v>
      </c>
      <c r="I67" s="52">
        <v>3.25</v>
      </c>
      <c r="J67" s="55">
        <v>18</v>
      </c>
      <c r="K67" s="52">
        <v>2.5</v>
      </c>
      <c r="L67" s="55">
        <v>20</v>
      </c>
      <c r="M67" s="52"/>
      <c r="N67" s="55"/>
      <c r="O67" s="52"/>
      <c r="P67" s="55"/>
      <c r="Q67" s="18">
        <f t="shared" si="3"/>
        <v>84</v>
      </c>
      <c r="R67" s="62" t="s">
        <v>390</v>
      </c>
    </row>
    <row r="68" spans="2:18" ht="12" customHeight="1">
      <c r="B68" s="6" t="s">
        <v>55</v>
      </c>
      <c r="C68" s="52"/>
      <c r="D68" s="55"/>
      <c r="E68" s="52"/>
      <c r="F68" s="55"/>
      <c r="G68" s="52"/>
      <c r="H68" s="55"/>
      <c r="I68" s="52"/>
      <c r="J68" s="55"/>
      <c r="K68" s="52"/>
      <c r="L68" s="55"/>
      <c r="M68" s="52"/>
      <c r="N68" s="55"/>
      <c r="O68" s="52"/>
      <c r="P68" s="55"/>
      <c r="Q68" s="18">
        <f t="shared" si="3"/>
        <v>0</v>
      </c>
      <c r="R68" s="62"/>
    </row>
    <row r="69" spans="2:18" ht="12" customHeight="1">
      <c r="B69" s="6" t="s">
        <v>57</v>
      </c>
      <c r="C69" s="52">
        <v>0</v>
      </c>
      <c r="D69" s="55">
        <v>33</v>
      </c>
      <c r="E69" s="52">
        <v>0</v>
      </c>
      <c r="F69" s="55">
        <v>25</v>
      </c>
      <c r="G69" s="52">
        <v>0</v>
      </c>
      <c r="H69" s="55">
        <v>17</v>
      </c>
      <c r="I69" s="52"/>
      <c r="J69" s="55"/>
      <c r="K69" s="52"/>
      <c r="L69" s="55"/>
      <c r="M69" s="52"/>
      <c r="N69" s="55"/>
      <c r="O69" s="52"/>
      <c r="P69" s="55"/>
      <c r="Q69" s="18">
        <f t="shared" si="3"/>
        <v>75</v>
      </c>
      <c r="R69" s="62" t="s">
        <v>389</v>
      </c>
    </row>
    <row r="70" spans="2:18" ht="12" customHeight="1">
      <c r="B70" s="6" t="s">
        <v>59</v>
      </c>
      <c r="C70" s="52"/>
      <c r="D70" s="55"/>
      <c r="E70" s="52"/>
      <c r="F70" s="55"/>
      <c r="G70" s="52"/>
      <c r="H70" s="55"/>
      <c r="I70" s="52"/>
      <c r="J70" s="55"/>
      <c r="K70" s="52"/>
      <c r="L70" s="55"/>
      <c r="M70" s="52"/>
      <c r="N70" s="55"/>
      <c r="O70" s="52"/>
      <c r="P70" s="55"/>
      <c r="Q70" s="18">
        <f t="shared" si="3"/>
        <v>0</v>
      </c>
      <c r="R70" s="62"/>
    </row>
    <row r="71" spans="2:18" ht="12" customHeight="1">
      <c r="B71" s="6" t="s">
        <v>61</v>
      </c>
      <c r="C71" s="52"/>
      <c r="D71" s="55"/>
      <c r="E71" s="52"/>
      <c r="F71" s="55"/>
      <c r="G71" s="52"/>
      <c r="H71" s="55"/>
      <c r="I71" s="52"/>
      <c r="J71" s="55"/>
      <c r="K71" s="52"/>
      <c r="L71" s="55"/>
      <c r="M71" s="52"/>
      <c r="N71" s="55"/>
      <c r="O71" s="52"/>
      <c r="P71" s="55"/>
      <c r="Q71" s="18">
        <f t="shared" si="3"/>
        <v>0</v>
      </c>
      <c r="R71" s="62"/>
    </row>
    <row r="72" spans="2:18" ht="12" customHeight="1">
      <c r="B72" s="6" t="s">
        <v>63</v>
      </c>
      <c r="C72" s="52"/>
      <c r="D72" s="55"/>
      <c r="E72" s="52"/>
      <c r="F72" s="55"/>
      <c r="G72" s="52"/>
      <c r="H72" s="55"/>
      <c r="I72" s="52"/>
      <c r="J72" s="55"/>
      <c r="K72" s="52"/>
      <c r="L72" s="55"/>
      <c r="M72" s="52"/>
      <c r="N72" s="55"/>
      <c r="O72" s="52"/>
      <c r="P72" s="55"/>
      <c r="Q72" s="18">
        <f t="shared" si="3"/>
        <v>0</v>
      </c>
      <c r="R72" s="62"/>
    </row>
    <row r="73" spans="2:18" ht="12" customHeight="1">
      <c r="B73" s="6" t="s">
        <v>51</v>
      </c>
      <c r="C73" s="52"/>
      <c r="D73" s="55"/>
      <c r="E73" s="52"/>
      <c r="F73" s="55"/>
      <c r="G73" s="52"/>
      <c r="H73" s="55"/>
      <c r="I73" s="52"/>
      <c r="J73" s="55"/>
      <c r="K73" s="52"/>
      <c r="L73" s="55"/>
      <c r="M73" s="52"/>
      <c r="N73" s="55"/>
      <c r="O73" s="52"/>
      <c r="P73" s="55"/>
      <c r="Q73" s="18">
        <f t="shared" si="3"/>
        <v>0</v>
      </c>
      <c r="R73" s="62"/>
    </row>
    <row r="74" spans="2:18" ht="12" customHeight="1">
      <c r="B74" s="6" t="s">
        <v>53</v>
      </c>
      <c r="C74" s="52"/>
      <c r="D74" s="55"/>
      <c r="E74" s="52"/>
      <c r="F74" s="55"/>
      <c r="G74" s="52"/>
      <c r="H74" s="55"/>
      <c r="I74" s="52"/>
      <c r="J74" s="55"/>
      <c r="K74" s="52"/>
      <c r="L74" s="55"/>
      <c r="M74" s="52"/>
      <c r="N74" s="55"/>
      <c r="O74" s="52"/>
      <c r="P74" s="55"/>
      <c r="Q74" s="18">
        <f t="shared" si="3"/>
        <v>0</v>
      </c>
      <c r="R74" s="62"/>
    </row>
    <row r="75" spans="2:18" ht="12" customHeight="1">
      <c r="B75" s="6" t="s">
        <v>291</v>
      </c>
      <c r="C75" s="52">
        <v>12</v>
      </c>
      <c r="D75" s="55">
        <v>22</v>
      </c>
      <c r="E75" s="52">
        <v>12</v>
      </c>
      <c r="F75" s="55">
        <v>20</v>
      </c>
      <c r="G75" s="52">
        <v>12</v>
      </c>
      <c r="H75" s="55">
        <v>18</v>
      </c>
      <c r="I75" s="52">
        <v>12</v>
      </c>
      <c r="J75" s="55">
        <v>16</v>
      </c>
      <c r="K75" s="52"/>
      <c r="L75" s="55"/>
      <c r="M75" s="52"/>
      <c r="N75" s="55"/>
      <c r="O75" s="52"/>
      <c r="P75" s="55"/>
      <c r="Q75" s="18">
        <f t="shared" si="3"/>
        <v>76</v>
      </c>
      <c r="R75" s="62"/>
    </row>
    <row r="76" spans="2:18" ht="12" customHeight="1">
      <c r="B76" s="6" t="s">
        <v>292</v>
      </c>
      <c r="C76" s="52"/>
      <c r="D76" s="55"/>
      <c r="E76" s="52"/>
      <c r="F76" s="55"/>
      <c r="G76" s="52"/>
      <c r="H76" s="55"/>
      <c r="I76" s="52"/>
      <c r="J76" s="55"/>
      <c r="K76" s="52"/>
      <c r="L76" s="55"/>
      <c r="M76" s="52"/>
      <c r="N76" s="55"/>
      <c r="O76" s="52"/>
      <c r="P76" s="55"/>
      <c r="Q76" s="18">
        <f t="shared" si="3"/>
        <v>0</v>
      </c>
      <c r="R76" s="62"/>
    </row>
    <row r="77" spans="2:18" ht="12" customHeight="1">
      <c r="B77" s="6" t="s">
        <v>58</v>
      </c>
      <c r="C77" s="52"/>
      <c r="D77" s="55"/>
      <c r="E77" s="52"/>
      <c r="F77" s="55"/>
      <c r="G77" s="52"/>
      <c r="H77" s="55"/>
      <c r="I77" s="52"/>
      <c r="J77" s="55"/>
      <c r="K77" s="52"/>
      <c r="L77" s="55"/>
      <c r="M77" s="52"/>
      <c r="N77" s="55"/>
      <c r="O77" s="52"/>
      <c r="P77" s="55"/>
      <c r="Q77" s="18">
        <f t="shared" si="3"/>
        <v>0</v>
      </c>
      <c r="R77" s="62"/>
    </row>
    <row r="78" spans="2:18" ht="12" customHeight="1">
      <c r="B78" s="6" t="s">
        <v>60</v>
      </c>
      <c r="C78" s="52"/>
      <c r="D78" s="55"/>
      <c r="E78" s="52"/>
      <c r="F78" s="55"/>
      <c r="G78" s="52"/>
      <c r="H78" s="55"/>
      <c r="I78" s="52"/>
      <c r="J78" s="55"/>
      <c r="K78" s="52"/>
      <c r="L78" s="55"/>
      <c r="M78" s="52"/>
      <c r="N78" s="55"/>
      <c r="O78" s="52"/>
      <c r="P78" s="55"/>
      <c r="Q78" s="18">
        <f t="shared" si="3"/>
        <v>0</v>
      </c>
      <c r="R78" s="62"/>
    </row>
    <row r="79" spans="2:18" ht="12" customHeight="1">
      <c r="B79" s="6" t="s">
        <v>62</v>
      </c>
      <c r="C79" s="52"/>
      <c r="D79" s="55"/>
      <c r="E79" s="52"/>
      <c r="F79" s="55"/>
      <c r="G79" s="52"/>
      <c r="H79" s="55"/>
      <c r="I79" s="52"/>
      <c r="J79" s="55"/>
      <c r="K79" s="52"/>
      <c r="L79" s="55"/>
      <c r="M79" s="52"/>
      <c r="N79" s="55"/>
      <c r="O79" s="52"/>
      <c r="P79" s="55"/>
      <c r="Q79" s="18">
        <f t="shared" si="3"/>
        <v>0</v>
      </c>
      <c r="R79" s="62"/>
    </row>
    <row r="80" spans="2:18" ht="12" customHeight="1">
      <c r="B80" s="12" t="s">
        <v>65</v>
      </c>
      <c r="C80" s="53"/>
      <c r="D80" s="56"/>
      <c r="E80" s="53"/>
      <c r="F80" s="56"/>
      <c r="G80" s="53"/>
      <c r="H80" s="56"/>
      <c r="I80" s="53"/>
      <c r="J80" s="56"/>
      <c r="K80" s="53"/>
      <c r="L80" s="56"/>
      <c r="M80" s="53"/>
      <c r="N80" s="56"/>
      <c r="O80" s="53"/>
      <c r="P80" s="56"/>
      <c r="Q80" s="66"/>
      <c r="R80" s="67"/>
    </row>
    <row r="81" spans="2:18" ht="12" customHeight="1">
      <c r="B81" s="6" t="s">
        <v>66</v>
      </c>
      <c r="C81" s="52"/>
      <c r="D81" s="55"/>
      <c r="E81" s="52"/>
      <c r="F81" s="55"/>
      <c r="G81" s="52"/>
      <c r="H81" s="55"/>
      <c r="I81" s="52"/>
      <c r="J81" s="55"/>
      <c r="K81" s="52"/>
      <c r="L81" s="55"/>
      <c r="M81" s="52"/>
      <c r="N81" s="55"/>
      <c r="O81" s="52"/>
      <c r="P81" s="55"/>
      <c r="Q81" s="18">
        <f aca="true" t="shared" si="4" ref="Q81:Q100">SUM(D81,F81,H81,J81,L81,N81,P81)*1</f>
        <v>0</v>
      </c>
      <c r="R81" s="62"/>
    </row>
    <row r="82" spans="2:18" ht="12" customHeight="1">
      <c r="B82" s="6" t="s">
        <v>68</v>
      </c>
      <c r="C82" s="52"/>
      <c r="D82" s="55"/>
      <c r="E82" s="52"/>
      <c r="F82" s="55"/>
      <c r="G82" s="52"/>
      <c r="H82" s="55"/>
      <c r="I82" s="52"/>
      <c r="J82" s="55"/>
      <c r="K82" s="52"/>
      <c r="L82" s="55"/>
      <c r="M82" s="52"/>
      <c r="N82" s="55"/>
      <c r="O82" s="52"/>
      <c r="P82" s="55"/>
      <c r="Q82" s="18">
        <f t="shared" si="4"/>
        <v>0</v>
      </c>
      <c r="R82" s="62"/>
    </row>
    <row r="83" spans="2:18" ht="12" customHeight="1">
      <c r="B83" s="6" t="s">
        <v>70</v>
      </c>
      <c r="C83" s="52"/>
      <c r="D83" s="55"/>
      <c r="E83" s="52"/>
      <c r="F83" s="55"/>
      <c r="G83" s="52"/>
      <c r="H83" s="55"/>
      <c r="I83" s="52"/>
      <c r="J83" s="55"/>
      <c r="K83" s="52"/>
      <c r="L83" s="55"/>
      <c r="M83" s="52"/>
      <c r="N83" s="55"/>
      <c r="O83" s="52"/>
      <c r="P83" s="55"/>
      <c r="Q83" s="18">
        <f t="shared" si="4"/>
        <v>0</v>
      </c>
      <c r="R83" s="62"/>
    </row>
    <row r="84" spans="2:18" ht="12" customHeight="1">
      <c r="B84" s="6" t="s">
        <v>72</v>
      </c>
      <c r="C84" s="52"/>
      <c r="D84" s="55"/>
      <c r="E84" s="52"/>
      <c r="F84" s="55"/>
      <c r="G84" s="52"/>
      <c r="H84" s="55"/>
      <c r="I84" s="52"/>
      <c r="J84" s="55"/>
      <c r="K84" s="52"/>
      <c r="L84" s="55"/>
      <c r="M84" s="52"/>
      <c r="N84" s="55"/>
      <c r="O84" s="52"/>
      <c r="P84" s="55"/>
      <c r="Q84" s="18">
        <f t="shared" si="4"/>
        <v>0</v>
      </c>
      <c r="R84" s="62"/>
    </row>
    <row r="85" spans="2:18" ht="12" customHeight="1">
      <c r="B85" s="6" t="s">
        <v>74</v>
      </c>
      <c r="C85" s="52"/>
      <c r="D85" s="55"/>
      <c r="E85" s="52"/>
      <c r="F85" s="55"/>
      <c r="G85" s="52"/>
      <c r="H85" s="55"/>
      <c r="I85" s="52"/>
      <c r="J85" s="55"/>
      <c r="K85" s="52"/>
      <c r="L85" s="55"/>
      <c r="M85" s="52"/>
      <c r="N85" s="55"/>
      <c r="O85" s="52"/>
      <c r="P85" s="55"/>
      <c r="Q85" s="18">
        <f t="shared" si="4"/>
        <v>0</v>
      </c>
      <c r="R85" s="62"/>
    </row>
    <row r="86" spans="2:18" ht="12" customHeight="1">
      <c r="B86" s="6" t="s">
        <v>282</v>
      </c>
      <c r="C86" s="52"/>
      <c r="D86" s="55"/>
      <c r="E86" s="52"/>
      <c r="F86" s="55"/>
      <c r="G86" s="52"/>
      <c r="H86" s="55"/>
      <c r="I86" s="52"/>
      <c r="J86" s="55"/>
      <c r="K86" s="52"/>
      <c r="L86" s="55"/>
      <c r="M86" s="52"/>
      <c r="N86" s="55"/>
      <c r="O86" s="52"/>
      <c r="P86" s="55"/>
      <c r="Q86" s="18">
        <f t="shared" si="4"/>
        <v>0</v>
      </c>
      <c r="R86" s="62"/>
    </row>
    <row r="87" spans="2:18" ht="12" customHeight="1">
      <c r="B87" s="6" t="s">
        <v>77</v>
      </c>
      <c r="C87" s="52"/>
      <c r="D87" s="55"/>
      <c r="E87" s="52"/>
      <c r="F87" s="55"/>
      <c r="G87" s="52"/>
      <c r="H87" s="55"/>
      <c r="I87" s="52"/>
      <c r="J87" s="55"/>
      <c r="K87" s="52"/>
      <c r="L87" s="55"/>
      <c r="M87" s="52"/>
      <c r="N87" s="55"/>
      <c r="O87" s="52"/>
      <c r="P87" s="55"/>
      <c r="Q87" s="18">
        <f t="shared" si="4"/>
        <v>0</v>
      </c>
      <c r="R87" s="62"/>
    </row>
    <row r="88" spans="2:18" ht="12" customHeight="1">
      <c r="B88" s="6" t="s">
        <v>79</v>
      </c>
      <c r="C88" s="52"/>
      <c r="D88" s="55"/>
      <c r="E88" s="52"/>
      <c r="F88" s="55"/>
      <c r="G88" s="52"/>
      <c r="H88" s="55"/>
      <c r="I88" s="52"/>
      <c r="J88" s="55"/>
      <c r="K88" s="52"/>
      <c r="L88" s="55"/>
      <c r="M88" s="52"/>
      <c r="N88" s="55"/>
      <c r="O88" s="52"/>
      <c r="P88" s="55"/>
      <c r="Q88" s="18">
        <f t="shared" si="4"/>
        <v>0</v>
      </c>
      <c r="R88" s="62"/>
    </row>
    <row r="89" spans="2:18" ht="12" customHeight="1">
      <c r="B89" s="6" t="s">
        <v>81</v>
      </c>
      <c r="C89" s="52"/>
      <c r="D89" s="55"/>
      <c r="E89" s="52"/>
      <c r="F89" s="55"/>
      <c r="G89" s="52"/>
      <c r="H89" s="55"/>
      <c r="I89" s="52"/>
      <c r="J89" s="55"/>
      <c r="K89" s="52"/>
      <c r="L89" s="55"/>
      <c r="M89" s="52"/>
      <c r="N89" s="55"/>
      <c r="O89" s="52"/>
      <c r="P89" s="55"/>
      <c r="Q89" s="18">
        <f t="shared" si="4"/>
        <v>0</v>
      </c>
      <c r="R89" s="62"/>
    </row>
    <row r="90" spans="2:18" ht="12" customHeight="1">
      <c r="B90" s="6" t="s">
        <v>83</v>
      </c>
      <c r="C90" s="52"/>
      <c r="D90" s="55"/>
      <c r="E90" s="52"/>
      <c r="F90" s="55"/>
      <c r="G90" s="52"/>
      <c r="H90" s="55"/>
      <c r="I90" s="52"/>
      <c r="J90" s="55"/>
      <c r="K90" s="52"/>
      <c r="L90" s="55"/>
      <c r="M90" s="52"/>
      <c r="N90" s="55"/>
      <c r="O90" s="52"/>
      <c r="P90" s="55"/>
      <c r="Q90" s="18">
        <f t="shared" si="4"/>
        <v>0</v>
      </c>
      <c r="R90" s="62"/>
    </row>
    <row r="91" spans="2:18" ht="12" customHeight="1">
      <c r="B91" s="6" t="s">
        <v>67</v>
      </c>
      <c r="C91" s="52"/>
      <c r="D91" s="55"/>
      <c r="E91" s="52"/>
      <c r="F91" s="55"/>
      <c r="G91" s="52"/>
      <c r="H91" s="55"/>
      <c r="I91" s="52"/>
      <c r="J91" s="55"/>
      <c r="K91" s="52"/>
      <c r="L91" s="55"/>
      <c r="M91" s="52"/>
      <c r="N91" s="55"/>
      <c r="O91" s="52"/>
      <c r="P91" s="55"/>
      <c r="Q91" s="18">
        <f t="shared" si="4"/>
        <v>0</v>
      </c>
      <c r="R91" s="62"/>
    </row>
    <row r="92" spans="2:18" ht="12" customHeight="1">
      <c r="B92" s="6" t="s">
        <v>69</v>
      </c>
      <c r="C92" s="52"/>
      <c r="D92" s="55"/>
      <c r="E92" s="52"/>
      <c r="F92" s="55"/>
      <c r="G92" s="52"/>
      <c r="H92" s="55"/>
      <c r="I92" s="52"/>
      <c r="J92" s="55"/>
      <c r="K92" s="52"/>
      <c r="L92" s="55"/>
      <c r="M92" s="52"/>
      <c r="N92" s="55"/>
      <c r="O92" s="52"/>
      <c r="P92" s="55"/>
      <c r="Q92" s="18">
        <f t="shared" si="4"/>
        <v>0</v>
      </c>
      <c r="R92" s="62"/>
    </row>
    <row r="93" spans="2:18" ht="12" customHeight="1">
      <c r="B93" s="6" t="s">
        <v>71</v>
      </c>
      <c r="C93" s="52"/>
      <c r="D93" s="55"/>
      <c r="E93" s="52"/>
      <c r="F93" s="55"/>
      <c r="G93" s="52"/>
      <c r="H93" s="55"/>
      <c r="I93" s="52"/>
      <c r="J93" s="55"/>
      <c r="K93" s="52"/>
      <c r="L93" s="55"/>
      <c r="M93" s="52"/>
      <c r="N93" s="55"/>
      <c r="O93" s="52"/>
      <c r="P93" s="55"/>
      <c r="Q93" s="18">
        <f t="shared" si="4"/>
        <v>0</v>
      </c>
      <c r="R93" s="62"/>
    </row>
    <row r="94" spans="2:18" ht="12" customHeight="1">
      <c r="B94" s="6" t="s">
        <v>73</v>
      </c>
      <c r="C94" s="52"/>
      <c r="D94" s="55"/>
      <c r="E94" s="52"/>
      <c r="F94" s="55"/>
      <c r="G94" s="52"/>
      <c r="H94" s="55"/>
      <c r="I94" s="52"/>
      <c r="J94" s="55"/>
      <c r="K94" s="52"/>
      <c r="L94" s="55"/>
      <c r="M94" s="52"/>
      <c r="N94" s="55"/>
      <c r="O94" s="52"/>
      <c r="P94" s="55"/>
      <c r="Q94" s="18">
        <f t="shared" si="4"/>
        <v>0</v>
      </c>
      <c r="R94" s="62"/>
    </row>
    <row r="95" spans="2:18" ht="12" customHeight="1">
      <c r="B95" s="6" t="s">
        <v>75</v>
      </c>
      <c r="C95" s="52"/>
      <c r="D95" s="55"/>
      <c r="E95" s="52"/>
      <c r="F95" s="55"/>
      <c r="G95" s="52"/>
      <c r="H95" s="55"/>
      <c r="I95" s="52"/>
      <c r="J95" s="55"/>
      <c r="K95" s="52"/>
      <c r="L95" s="55"/>
      <c r="M95" s="52"/>
      <c r="N95" s="55"/>
      <c r="O95" s="52"/>
      <c r="P95" s="55"/>
      <c r="Q95" s="18">
        <f t="shared" si="4"/>
        <v>0</v>
      </c>
      <c r="R95" s="62"/>
    </row>
    <row r="96" spans="2:18" ht="12" customHeight="1">
      <c r="B96" s="6" t="s">
        <v>76</v>
      </c>
      <c r="C96" s="52"/>
      <c r="D96" s="55"/>
      <c r="E96" s="52"/>
      <c r="F96" s="55"/>
      <c r="G96" s="52"/>
      <c r="H96" s="55"/>
      <c r="I96" s="52"/>
      <c r="J96" s="55"/>
      <c r="K96" s="52"/>
      <c r="L96" s="55"/>
      <c r="M96" s="52"/>
      <c r="N96" s="55"/>
      <c r="O96" s="52"/>
      <c r="P96" s="55"/>
      <c r="Q96" s="18">
        <f t="shared" si="4"/>
        <v>0</v>
      </c>
      <c r="R96" s="62"/>
    </row>
    <row r="97" spans="2:18" ht="12" customHeight="1">
      <c r="B97" s="6" t="s">
        <v>78</v>
      </c>
      <c r="C97" s="52"/>
      <c r="D97" s="55"/>
      <c r="E97" s="52"/>
      <c r="F97" s="55"/>
      <c r="G97" s="52"/>
      <c r="H97" s="55"/>
      <c r="I97" s="52"/>
      <c r="J97" s="55"/>
      <c r="K97" s="52"/>
      <c r="L97" s="55"/>
      <c r="M97" s="52"/>
      <c r="N97" s="55"/>
      <c r="O97" s="52"/>
      <c r="P97" s="55"/>
      <c r="Q97" s="18">
        <f t="shared" si="4"/>
        <v>0</v>
      </c>
      <c r="R97" s="62"/>
    </row>
    <row r="98" spans="2:18" ht="12" customHeight="1">
      <c r="B98" s="6" t="s">
        <v>80</v>
      </c>
      <c r="C98" s="52"/>
      <c r="D98" s="55"/>
      <c r="E98" s="52"/>
      <c r="F98" s="55"/>
      <c r="G98" s="52"/>
      <c r="H98" s="55"/>
      <c r="I98" s="52"/>
      <c r="J98" s="55"/>
      <c r="K98" s="52"/>
      <c r="L98" s="55"/>
      <c r="M98" s="52"/>
      <c r="N98" s="55"/>
      <c r="O98" s="52"/>
      <c r="P98" s="55"/>
      <c r="Q98" s="18">
        <f t="shared" si="4"/>
        <v>0</v>
      </c>
      <c r="R98" s="62"/>
    </row>
    <row r="99" spans="2:18" ht="12" customHeight="1">
      <c r="B99" s="6" t="s">
        <v>82</v>
      </c>
      <c r="C99" s="52"/>
      <c r="D99" s="55"/>
      <c r="E99" s="52"/>
      <c r="F99" s="55"/>
      <c r="G99" s="52"/>
      <c r="H99" s="55"/>
      <c r="I99" s="52"/>
      <c r="J99" s="55"/>
      <c r="K99" s="52"/>
      <c r="L99" s="55"/>
      <c r="M99" s="52"/>
      <c r="N99" s="55"/>
      <c r="O99" s="52"/>
      <c r="P99" s="55"/>
      <c r="Q99" s="18">
        <f t="shared" si="4"/>
        <v>0</v>
      </c>
      <c r="R99" s="62"/>
    </row>
    <row r="100" spans="2:18" ht="12" customHeight="1">
      <c r="B100" s="6" t="s">
        <v>84</v>
      </c>
      <c r="C100" s="52"/>
      <c r="D100" s="55"/>
      <c r="E100" s="52"/>
      <c r="F100" s="55"/>
      <c r="G100" s="52"/>
      <c r="H100" s="55"/>
      <c r="I100" s="52"/>
      <c r="J100" s="55"/>
      <c r="K100" s="52"/>
      <c r="L100" s="55"/>
      <c r="M100" s="52"/>
      <c r="N100" s="55"/>
      <c r="O100" s="52"/>
      <c r="P100" s="55"/>
      <c r="Q100" s="18">
        <f t="shared" si="4"/>
        <v>0</v>
      </c>
      <c r="R100" s="62"/>
    </row>
    <row r="101" spans="2:18" ht="12" customHeight="1">
      <c r="B101" s="12" t="s">
        <v>85</v>
      </c>
      <c r="C101" s="53"/>
      <c r="D101" s="56"/>
      <c r="E101" s="53"/>
      <c r="F101" s="56"/>
      <c r="G101" s="53"/>
      <c r="H101" s="56"/>
      <c r="I101" s="53"/>
      <c r="J101" s="56"/>
      <c r="K101" s="53"/>
      <c r="L101" s="56"/>
      <c r="M101" s="53"/>
      <c r="N101" s="56"/>
      <c r="O101" s="53"/>
      <c r="P101" s="56"/>
      <c r="Q101" s="66"/>
      <c r="R101" s="67"/>
    </row>
    <row r="102" spans="2:18" ht="12" customHeight="1">
      <c r="B102" s="6" t="s">
        <v>86</v>
      </c>
      <c r="C102" s="52"/>
      <c r="D102" s="55"/>
      <c r="E102" s="52"/>
      <c r="F102" s="55"/>
      <c r="G102" s="52"/>
      <c r="H102" s="55"/>
      <c r="I102" s="52"/>
      <c r="J102" s="55"/>
      <c r="K102" s="52"/>
      <c r="L102" s="55"/>
      <c r="M102" s="52"/>
      <c r="N102" s="55"/>
      <c r="O102" s="52"/>
      <c r="P102" s="55"/>
      <c r="Q102" s="18">
        <f aca="true" t="shared" si="5" ref="Q102:Q124">SUM(D102,F102,H102,J102,L102,N102,P102)*1</f>
        <v>0</v>
      </c>
      <c r="R102" s="62"/>
    </row>
    <row r="103" spans="2:18" ht="12" customHeight="1">
      <c r="B103" s="6" t="s">
        <v>88</v>
      </c>
      <c r="C103" s="52"/>
      <c r="D103" s="55"/>
      <c r="E103" s="52"/>
      <c r="F103" s="55"/>
      <c r="G103" s="52"/>
      <c r="H103" s="55"/>
      <c r="I103" s="52"/>
      <c r="J103" s="55"/>
      <c r="K103" s="52"/>
      <c r="L103" s="55"/>
      <c r="M103" s="52"/>
      <c r="N103" s="55"/>
      <c r="O103" s="52"/>
      <c r="P103" s="55"/>
      <c r="Q103" s="18">
        <f t="shared" si="5"/>
        <v>0</v>
      </c>
      <c r="R103" s="62"/>
    </row>
    <row r="104" spans="2:18" ht="12" customHeight="1">
      <c r="B104" s="6" t="s">
        <v>90</v>
      </c>
      <c r="C104" s="52"/>
      <c r="D104" s="55"/>
      <c r="E104" s="52"/>
      <c r="F104" s="55"/>
      <c r="G104" s="52"/>
      <c r="H104" s="55"/>
      <c r="I104" s="52"/>
      <c r="J104" s="55"/>
      <c r="K104" s="52"/>
      <c r="L104" s="55"/>
      <c r="M104" s="52"/>
      <c r="N104" s="55"/>
      <c r="O104" s="52"/>
      <c r="P104" s="55"/>
      <c r="Q104" s="18">
        <f t="shared" si="5"/>
        <v>0</v>
      </c>
      <c r="R104" s="62"/>
    </row>
    <row r="105" spans="2:18" ht="12" customHeight="1">
      <c r="B105" s="6" t="s">
        <v>92</v>
      </c>
      <c r="C105" s="52"/>
      <c r="D105" s="55"/>
      <c r="E105" s="52"/>
      <c r="F105" s="55"/>
      <c r="G105" s="52"/>
      <c r="H105" s="55"/>
      <c r="I105" s="52"/>
      <c r="J105" s="55"/>
      <c r="K105" s="52"/>
      <c r="L105" s="55"/>
      <c r="M105" s="52"/>
      <c r="N105" s="55"/>
      <c r="O105" s="52"/>
      <c r="P105" s="55"/>
      <c r="Q105" s="18">
        <f t="shared" si="5"/>
        <v>0</v>
      </c>
      <c r="R105" s="62"/>
    </row>
    <row r="106" spans="2:18" ht="12" customHeight="1">
      <c r="B106" s="6" t="s">
        <v>94</v>
      </c>
      <c r="C106" s="52"/>
      <c r="D106" s="55"/>
      <c r="E106" s="52"/>
      <c r="F106" s="55"/>
      <c r="G106" s="52"/>
      <c r="H106" s="55"/>
      <c r="I106" s="52"/>
      <c r="J106" s="55"/>
      <c r="K106" s="52"/>
      <c r="L106" s="55"/>
      <c r="M106" s="52"/>
      <c r="N106" s="55"/>
      <c r="O106" s="52"/>
      <c r="P106" s="55"/>
      <c r="Q106" s="18">
        <f t="shared" si="5"/>
        <v>0</v>
      </c>
      <c r="R106" s="62"/>
    </row>
    <row r="107" spans="2:18" ht="12" customHeight="1">
      <c r="B107" s="6" t="s">
        <v>96</v>
      </c>
      <c r="C107" s="52"/>
      <c r="D107" s="55"/>
      <c r="E107" s="52"/>
      <c r="F107" s="55"/>
      <c r="G107" s="52"/>
      <c r="H107" s="55"/>
      <c r="I107" s="52"/>
      <c r="J107" s="55"/>
      <c r="K107" s="52"/>
      <c r="L107" s="55"/>
      <c r="M107" s="52"/>
      <c r="N107" s="55"/>
      <c r="O107" s="52"/>
      <c r="P107" s="55"/>
      <c r="Q107" s="18">
        <f t="shared" si="5"/>
        <v>0</v>
      </c>
      <c r="R107" s="62"/>
    </row>
    <row r="108" spans="2:18" ht="12" customHeight="1">
      <c r="B108" s="6" t="s">
        <v>98</v>
      </c>
      <c r="C108" s="52"/>
      <c r="D108" s="55"/>
      <c r="E108" s="52"/>
      <c r="F108" s="55"/>
      <c r="G108" s="52"/>
      <c r="H108" s="55"/>
      <c r="I108" s="52"/>
      <c r="J108" s="55"/>
      <c r="K108" s="52"/>
      <c r="L108" s="55"/>
      <c r="M108" s="52"/>
      <c r="N108" s="55"/>
      <c r="O108" s="52"/>
      <c r="P108" s="55"/>
      <c r="Q108" s="18">
        <f t="shared" si="5"/>
        <v>0</v>
      </c>
      <c r="R108" s="62"/>
    </row>
    <row r="109" spans="2:18" ht="12" customHeight="1">
      <c r="B109" s="6" t="s">
        <v>100</v>
      </c>
      <c r="C109" s="52"/>
      <c r="D109" s="55"/>
      <c r="E109" s="52"/>
      <c r="F109" s="55"/>
      <c r="G109" s="52"/>
      <c r="H109" s="55"/>
      <c r="I109" s="52"/>
      <c r="J109" s="55"/>
      <c r="K109" s="52"/>
      <c r="L109" s="55"/>
      <c r="M109" s="52"/>
      <c r="N109" s="55"/>
      <c r="O109" s="52"/>
      <c r="P109" s="55"/>
      <c r="Q109" s="18">
        <f t="shared" si="5"/>
        <v>0</v>
      </c>
      <c r="R109" s="62"/>
    </row>
    <row r="110" spans="2:18" ht="12" customHeight="1">
      <c r="B110" s="6" t="s">
        <v>102</v>
      </c>
      <c r="C110" s="52"/>
      <c r="D110" s="55"/>
      <c r="E110" s="52"/>
      <c r="F110" s="55"/>
      <c r="G110" s="52"/>
      <c r="H110" s="55"/>
      <c r="I110" s="52"/>
      <c r="J110" s="55"/>
      <c r="K110" s="52"/>
      <c r="L110" s="55"/>
      <c r="M110" s="52"/>
      <c r="N110" s="55"/>
      <c r="O110" s="52"/>
      <c r="P110" s="55"/>
      <c r="Q110" s="18">
        <f t="shared" si="5"/>
        <v>0</v>
      </c>
      <c r="R110" s="62"/>
    </row>
    <row r="111" spans="2:18" ht="12" customHeight="1">
      <c r="B111" s="6" t="s">
        <v>104</v>
      </c>
      <c r="C111" s="52"/>
      <c r="D111" s="55"/>
      <c r="E111" s="52"/>
      <c r="F111" s="55"/>
      <c r="G111" s="52"/>
      <c r="H111" s="55"/>
      <c r="I111" s="52"/>
      <c r="J111" s="55"/>
      <c r="K111" s="52"/>
      <c r="L111" s="55"/>
      <c r="M111" s="52"/>
      <c r="N111" s="55"/>
      <c r="O111" s="52"/>
      <c r="P111" s="55"/>
      <c r="Q111" s="18">
        <f t="shared" si="5"/>
        <v>0</v>
      </c>
      <c r="R111" s="62"/>
    </row>
    <row r="112" spans="2:18" ht="12" customHeight="1">
      <c r="B112" s="6" t="s">
        <v>106</v>
      </c>
      <c r="C112" s="52"/>
      <c r="D112" s="55"/>
      <c r="E112" s="52"/>
      <c r="F112" s="55"/>
      <c r="G112" s="52"/>
      <c r="H112" s="55"/>
      <c r="I112" s="52"/>
      <c r="J112" s="55"/>
      <c r="K112" s="52"/>
      <c r="L112" s="55"/>
      <c r="M112" s="52"/>
      <c r="N112" s="55"/>
      <c r="O112" s="52"/>
      <c r="P112" s="55"/>
      <c r="Q112" s="18">
        <f t="shared" si="5"/>
        <v>0</v>
      </c>
      <c r="R112" s="62"/>
    </row>
    <row r="113" spans="2:18" ht="12" customHeight="1">
      <c r="B113" s="6" t="s">
        <v>166</v>
      </c>
      <c r="C113" s="52"/>
      <c r="D113" s="55"/>
      <c r="E113" s="52"/>
      <c r="F113" s="55"/>
      <c r="G113" s="52"/>
      <c r="H113" s="55"/>
      <c r="I113" s="52"/>
      <c r="J113" s="55"/>
      <c r="K113" s="52"/>
      <c r="L113" s="55"/>
      <c r="M113" s="52"/>
      <c r="N113" s="55"/>
      <c r="O113" s="52"/>
      <c r="P113" s="55"/>
      <c r="Q113" s="18">
        <f t="shared" si="5"/>
        <v>0</v>
      </c>
      <c r="R113" s="62"/>
    </row>
    <row r="114" spans="2:18" ht="12" customHeight="1">
      <c r="B114" s="6" t="s">
        <v>87</v>
      </c>
      <c r="C114" s="52"/>
      <c r="D114" s="55"/>
      <c r="E114" s="52"/>
      <c r="F114" s="55"/>
      <c r="G114" s="52"/>
      <c r="H114" s="55"/>
      <c r="I114" s="52"/>
      <c r="J114" s="55"/>
      <c r="K114" s="52"/>
      <c r="L114" s="55"/>
      <c r="M114" s="52"/>
      <c r="N114" s="55"/>
      <c r="O114" s="52"/>
      <c r="P114" s="55"/>
      <c r="Q114" s="18">
        <f t="shared" si="5"/>
        <v>0</v>
      </c>
      <c r="R114" s="62"/>
    </row>
    <row r="115" spans="2:18" ht="12" customHeight="1">
      <c r="B115" s="6" t="s">
        <v>89</v>
      </c>
      <c r="C115" s="52"/>
      <c r="D115" s="55"/>
      <c r="E115" s="52"/>
      <c r="F115" s="55"/>
      <c r="G115" s="52"/>
      <c r="H115" s="55"/>
      <c r="I115" s="52"/>
      <c r="J115" s="55"/>
      <c r="K115" s="52"/>
      <c r="L115" s="55"/>
      <c r="M115" s="52"/>
      <c r="N115" s="55"/>
      <c r="O115" s="52"/>
      <c r="P115" s="55"/>
      <c r="Q115" s="18">
        <f t="shared" si="5"/>
        <v>0</v>
      </c>
      <c r="R115" s="62"/>
    </row>
    <row r="116" spans="2:18" ht="12" customHeight="1">
      <c r="B116" s="6" t="s">
        <v>91</v>
      </c>
      <c r="C116" s="52"/>
      <c r="D116" s="55"/>
      <c r="E116" s="52"/>
      <c r="F116" s="55"/>
      <c r="G116" s="52"/>
      <c r="H116" s="55"/>
      <c r="I116" s="52"/>
      <c r="J116" s="55"/>
      <c r="K116" s="52"/>
      <c r="L116" s="55"/>
      <c r="M116" s="52"/>
      <c r="N116" s="55"/>
      <c r="O116" s="52"/>
      <c r="P116" s="55"/>
      <c r="Q116" s="18">
        <f t="shared" si="5"/>
        <v>0</v>
      </c>
      <c r="R116" s="62"/>
    </row>
    <row r="117" spans="2:18" ht="12" customHeight="1">
      <c r="B117" s="6" t="s">
        <v>93</v>
      </c>
      <c r="C117" s="52"/>
      <c r="D117" s="55"/>
      <c r="E117" s="52"/>
      <c r="F117" s="55"/>
      <c r="G117" s="52"/>
      <c r="H117" s="55"/>
      <c r="I117" s="52"/>
      <c r="J117" s="55"/>
      <c r="K117" s="52"/>
      <c r="L117" s="55"/>
      <c r="M117" s="52"/>
      <c r="N117" s="55"/>
      <c r="O117" s="52"/>
      <c r="P117" s="55"/>
      <c r="Q117" s="18">
        <f t="shared" si="5"/>
        <v>0</v>
      </c>
      <c r="R117" s="62"/>
    </row>
    <row r="118" spans="2:18" ht="12" customHeight="1">
      <c r="B118" s="6" t="s">
        <v>95</v>
      </c>
      <c r="C118" s="52"/>
      <c r="D118" s="55"/>
      <c r="E118" s="52"/>
      <c r="F118" s="55"/>
      <c r="G118" s="52"/>
      <c r="H118" s="55"/>
      <c r="I118" s="52"/>
      <c r="J118" s="55"/>
      <c r="K118" s="52"/>
      <c r="L118" s="55"/>
      <c r="M118" s="52"/>
      <c r="N118" s="55"/>
      <c r="O118" s="52"/>
      <c r="P118" s="55"/>
      <c r="Q118" s="18">
        <f t="shared" si="5"/>
        <v>0</v>
      </c>
      <c r="R118" s="62"/>
    </row>
    <row r="119" spans="2:18" ht="12" customHeight="1">
      <c r="B119" s="6" t="s">
        <v>97</v>
      </c>
      <c r="C119" s="52"/>
      <c r="D119" s="55"/>
      <c r="E119" s="52"/>
      <c r="F119" s="55"/>
      <c r="G119" s="52"/>
      <c r="H119" s="55"/>
      <c r="I119" s="52"/>
      <c r="J119" s="55"/>
      <c r="K119" s="52"/>
      <c r="L119" s="55"/>
      <c r="M119" s="52"/>
      <c r="N119" s="55"/>
      <c r="O119" s="52"/>
      <c r="P119" s="55"/>
      <c r="Q119" s="18">
        <f t="shared" si="5"/>
        <v>0</v>
      </c>
      <c r="R119" s="62"/>
    </row>
    <row r="120" spans="2:18" ht="12" customHeight="1">
      <c r="B120" s="6" t="s">
        <v>99</v>
      </c>
      <c r="C120" s="52"/>
      <c r="D120" s="55"/>
      <c r="E120" s="52"/>
      <c r="F120" s="55"/>
      <c r="G120" s="52"/>
      <c r="H120" s="55"/>
      <c r="I120" s="52"/>
      <c r="J120" s="55"/>
      <c r="K120" s="52"/>
      <c r="L120" s="55"/>
      <c r="M120" s="52"/>
      <c r="N120" s="55"/>
      <c r="O120" s="52"/>
      <c r="P120" s="55"/>
      <c r="Q120" s="18">
        <f t="shared" si="5"/>
        <v>0</v>
      </c>
      <c r="R120" s="62"/>
    </row>
    <row r="121" spans="2:18" ht="12" customHeight="1">
      <c r="B121" s="6" t="s">
        <v>101</v>
      </c>
      <c r="C121" s="52"/>
      <c r="D121" s="55"/>
      <c r="E121" s="52"/>
      <c r="F121" s="55"/>
      <c r="G121" s="52"/>
      <c r="H121" s="55"/>
      <c r="I121" s="52"/>
      <c r="J121" s="55"/>
      <c r="K121" s="52"/>
      <c r="L121" s="55"/>
      <c r="M121" s="52"/>
      <c r="N121" s="55"/>
      <c r="O121" s="52"/>
      <c r="P121" s="55"/>
      <c r="Q121" s="18">
        <f t="shared" si="5"/>
        <v>0</v>
      </c>
      <c r="R121" s="62"/>
    </row>
    <row r="122" spans="2:18" ht="12" customHeight="1">
      <c r="B122" s="6" t="s">
        <v>103</v>
      </c>
      <c r="C122" s="52"/>
      <c r="D122" s="55"/>
      <c r="E122" s="52"/>
      <c r="F122" s="55"/>
      <c r="G122" s="52"/>
      <c r="H122" s="55"/>
      <c r="I122" s="52"/>
      <c r="J122" s="55"/>
      <c r="K122" s="52"/>
      <c r="L122" s="55"/>
      <c r="M122" s="52"/>
      <c r="N122" s="55"/>
      <c r="O122" s="52"/>
      <c r="P122" s="55"/>
      <c r="Q122" s="18">
        <f t="shared" si="5"/>
        <v>0</v>
      </c>
      <c r="R122" s="62"/>
    </row>
    <row r="123" spans="2:18" ht="12" customHeight="1">
      <c r="B123" s="6" t="s">
        <v>105</v>
      </c>
      <c r="C123" s="52"/>
      <c r="D123" s="55"/>
      <c r="E123" s="52"/>
      <c r="F123" s="55"/>
      <c r="G123" s="52"/>
      <c r="H123" s="55"/>
      <c r="I123" s="52"/>
      <c r="J123" s="55"/>
      <c r="K123" s="52"/>
      <c r="L123" s="55"/>
      <c r="M123" s="52"/>
      <c r="N123" s="55"/>
      <c r="O123" s="52"/>
      <c r="P123" s="55"/>
      <c r="Q123" s="18">
        <f t="shared" si="5"/>
        <v>0</v>
      </c>
      <c r="R123" s="62"/>
    </row>
    <row r="124" spans="2:18" ht="12" customHeight="1">
      <c r="B124" s="6" t="s">
        <v>107</v>
      </c>
      <c r="C124" s="52"/>
      <c r="D124" s="55"/>
      <c r="E124" s="52"/>
      <c r="F124" s="55"/>
      <c r="G124" s="52"/>
      <c r="H124" s="55"/>
      <c r="I124" s="52"/>
      <c r="J124" s="55"/>
      <c r="K124" s="52"/>
      <c r="L124" s="55"/>
      <c r="M124" s="52"/>
      <c r="N124" s="55"/>
      <c r="O124" s="52"/>
      <c r="P124" s="55"/>
      <c r="Q124" s="18">
        <f t="shared" si="5"/>
        <v>0</v>
      </c>
      <c r="R124" s="62"/>
    </row>
    <row r="125" spans="2:18" ht="12.75">
      <c r="B125" s="12" t="s">
        <v>120</v>
      </c>
      <c r="C125" s="53"/>
      <c r="D125" s="56"/>
      <c r="E125" s="53"/>
      <c r="F125" s="56"/>
      <c r="G125" s="53"/>
      <c r="H125" s="56"/>
      <c r="I125" s="53"/>
      <c r="J125" s="56"/>
      <c r="K125" s="53"/>
      <c r="L125" s="56"/>
      <c r="M125" s="53"/>
      <c r="N125" s="56"/>
      <c r="O125" s="53"/>
      <c r="P125" s="56"/>
      <c r="Q125" s="66"/>
      <c r="R125" s="67"/>
    </row>
    <row r="126" spans="2:18" ht="12.75">
      <c r="B126" s="6" t="s">
        <v>311</v>
      </c>
      <c r="C126" s="52"/>
      <c r="D126" s="55"/>
      <c r="E126" s="52"/>
      <c r="F126" s="55"/>
      <c r="G126" s="52"/>
      <c r="H126" s="55"/>
      <c r="I126" s="52"/>
      <c r="J126" s="55"/>
      <c r="K126" s="52"/>
      <c r="L126" s="55"/>
      <c r="M126" s="52"/>
      <c r="N126" s="55"/>
      <c r="O126" s="52"/>
      <c r="P126" s="55"/>
      <c r="Q126" s="18">
        <f aca="true" t="shared" si="6" ref="Q126:Q133">SUM(D126,F126,H126,J126,L126,N126,P126)*1</f>
        <v>0</v>
      </c>
      <c r="R126" s="62"/>
    </row>
    <row r="127" spans="2:18" ht="12.75">
      <c r="B127" s="6" t="s">
        <v>115</v>
      </c>
      <c r="C127" s="52"/>
      <c r="D127" s="55"/>
      <c r="E127" s="52"/>
      <c r="F127" s="55"/>
      <c r="G127" s="52"/>
      <c r="H127" s="55"/>
      <c r="I127" s="52"/>
      <c r="J127" s="55"/>
      <c r="K127" s="52"/>
      <c r="L127" s="55"/>
      <c r="M127" s="52"/>
      <c r="N127" s="55"/>
      <c r="O127" s="52"/>
      <c r="P127" s="55"/>
      <c r="Q127" s="18">
        <f t="shared" si="6"/>
        <v>0</v>
      </c>
      <c r="R127" s="62"/>
    </row>
    <row r="128" spans="2:18" ht="12.75">
      <c r="B128" s="6" t="s">
        <v>116</v>
      </c>
      <c r="C128" s="52"/>
      <c r="D128" s="55"/>
      <c r="E128" s="52"/>
      <c r="F128" s="55"/>
      <c r="G128" s="52"/>
      <c r="H128" s="55"/>
      <c r="I128" s="52"/>
      <c r="J128" s="55"/>
      <c r="K128" s="52"/>
      <c r="L128" s="55"/>
      <c r="M128" s="52"/>
      <c r="N128" s="55"/>
      <c r="O128" s="52"/>
      <c r="P128" s="55"/>
      <c r="Q128" s="18">
        <f t="shared" si="6"/>
        <v>0</v>
      </c>
      <c r="R128" s="62"/>
    </row>
    <row r="129" spans="2:18" ht="25.5">
      <c r="B129" s="114" t="s">
        <v>312</v>
      </c>
      <c r="C129" s="52"/>
      <c r="D129" s="55"/>
      <c r="E129" s="52"/>
      <c r="F129" s="55"/>
      <c r="G129" s="52"/>
      <c r="H129" s="55"/>
      <c r="I129" s="52"/>
      <c r="J129" s="55"/>
      <c r="K129" s="52"/>
      <c r="L129" s="55"/>
      <c r="M129" s="52"/>
      <c r="N129" s="55"/>
      <c r="O129" s="52"/>
      <c r="P129" s="55"/>
      <c r="Q129" s="18">
        <f t="shared" si="6"/>
        <v>0</v>
      </c>
      <c r="R129" s="62"/>
    </row>
    <row r="130" spans="2:18" ht="12.75">
      <c r="B130" s="6" t="s">
        <v>222</v>
      </c>
      <c r="C130" s="52"/>
      <c r="D130" s="55"/>
      <c r="E130" s="52"/>
      <c r="F130" s="55"/>
      <c r="G130" s="52"/>
      <c r="H130" s="55"/>
      <c r="I130" s="52"/>
      <c r="J130" s="55"/>
      <c r="K130" s="52"/>
      <c r="L130" s="55"/>
      <c r="M130" s="52"/>
      <c r="N130" s="55"/>
      <c r="O130" s="52"/>
      <c r="P130" s="55"/>
      <c r="Q130" s="18">
        <f t="shared" si="6"/>
        <v>0</v>
      </c>
      <c r="R130" s="62"/>
    </row>
    <row r="131" spans="2:18" ht="12.75">
      <c r="B131" s="6" t="s">
        <v>388</v>
      </c>
      <c r="C131" s="52"/>
      <c r="D131" s="55"/>
      <c r="E131" s="52"/>
      <c r="F131" s="55"/>
      <c r="G131" s="52"/>
      <c r="H131" s="55"/>
      <c r="I131" s="52"/>
      <c r="J131" s="55"/>
      <c r="K131" s="52"/>
      <c r="L131" s="55"/>
      <c r="M131" s="52"/>
      <c r="N131" s="55"/>
      <c r="O131" s="52"/>
      <c r="P131" s="55"/>
      <c r="Q131" s="18">
        <f t="shared" si="6"/>
        <v>0</v>
      </c>
      <c r="R131" s="62"/>
    </row>
    <row r="132" spans="2:18" ht="12.75">
      <c r="B132" s="6" t="s">
        <v>274</v>
      </c>
      <c r="C132" s="52"/>
      <c r="D132" s="55"/>
      <c r="E132" s="52"/>
      <c r="F132" s="55"/>
      <c r="G132" s="52"/>
      <c r="H132" s="55"/>
      <c r="I132" s="52"/>
      <c r="J132" s="55"/>
      <c r="K132" s="52"/>
      <c r="L132" s="55"/>
      <c r="M132" s="52"/>
      <c r="N132" s="55"/>
      <c r="O132" s="52"/>
      <c r="P132" s="55"/>
      <c r="Q132" s="18">
        <f t="shared" si="6"/>
        <v>0</v>
      </c>
      <c r="R132" s="62"/>
    </row>
    <row r="133" spans="2:18" ht="12.75">
      <c r="B133" s="7" t="s">
        <v>118</v>
      </c>
      <c r="C133" s="54"/>
      <c r="D133" s="57"/>
      <c r="E133" s="54"/>
      <c r="F133" s="57"/>
      <c r="G133" s="54"/>
      <c r="H133" s="57"/>
      <c r="I133" s="54"/>
      <c r="J133" s="57"/>
      <c r="K133" s="54"/>
      <c r="L133" s="57"/>
      <c r="M133" s="54"/>
      <c r="N133" s="57"/>
      <c r="O133" s="54"/>
      <c r="P133" s="57"/>
      <c r="Q133" s="85">
        <f t="shared" si="6"/>
        <v>0</v>
      </c>
      <c r="R133" s="64"/>
    </row>
    <row r="134" ht="12.75">
      <c r="Q134" t="s">
        <v>221</v>
      </c>
    </row>
    <row r="135" spans="2:18" ht="12.75">
      <c r="B135" s="15" t="s">
        <v>110</v>
      </c>
      <c r="C135" s="116" t="s">
        <v>129</v>
      </c>
      <c r="D135" s="116" t="s">
        <v>130</v>
      </c>
      <c r="E135" s="116" t="s">
        <v>131</v>
      </c>
      <c r="F135" s="116" t="s">
        <v>155</v>
      </c>
      <c r="G135" s="116" t="s">
        <v>156</v>
      </c>
      <c r="H135" s="127" t="s">
        <v>132</v>
      </c>
      <c r="I135" s="127"/>
      <c r="J135" s="129" t="s">
        <v>139</v>
      </c>
      <c r="K135" s="130"/>
      <c r="L135" s="130"/>
      <c r="M135" s="130"/>
      <c r="N135" s="130"/>
      <c r="O135" s="130"/>
      <c r="P135" s="130"/>
      <c r="Q135" s="130"/>
      <c r="R135" s="131"/>
    </row>
    <row r="136" spans="2:18" ht="12.75">
      <c r="B136" s="6" t="s">
        <v>0</v>
      </c>
      <c r="C136" s="1">
        <v>20</v>
      </c>
      <c r="D136" s="1">
        <v>3.8</v>
      </c>
      <c r="E136" s="1">
        <v>250</v>
      </c>
      <c r="F136" s="1"/>
      <c r="G136" s="1"/>
      <c r="H136" s="132" t="s">
        <v>135</v>
      </c>
      <c r="I136" s="132"/>
      <c r="J136" s="133" t="s">
        <v>394</v>
      </c>
      <c r="K136" s="134"/>
      <c r="L136" s="134"/>
      <c r="M136" s="134"/>
      <c r="N136" s="134"/>
      <c r="O136" s="134"/>
      <c r="P136" s="134"/>
      <c r="Q136" s="134"/>
      <c r="R136" s="135"/>
    </row>
    <row r="137" spans="2:18" ht="12.75">
      <c r="B137" s="6" t="s">
        <v>111</v>
      </c>
      <c r="C137" s="1"/>
      <c r="D137" s="1"/>
      <c r="E137" s="1"/>
      <c r="F137" s="1"/>
      <c r="G137" s="1"/>
      <c r="H137" s="136"/>
      <c r="I137" s="136"/>
      <c r="J137" s="137"/>
      <c r="K137" s="138"/>
      <c r="L137" s="138"/>
      <c r="M137" s="138"/>
      <c r="N137" s="138"/>
      <c r="O137" s="138"/>
      <c r="P137" s="138"/>
      <c r="Q137" s="138"/>
      <c r="R137" s="139"/>
    </row>
    <row r="138" spans="2:18" ht="12.75">
      <c r="B138" s="6" t="s">
        <v>112</v>
      </c>
      <c r="C138" s="1"/>
      <c r="D138" s="1"/>
      <c r="E138" s="1"/>
      <c r="F138" s="1"/>
      <c r="G138" s="1"/>
      <c r="H138" s="136"/>
      <c r="I138" s="136"/>
      <c r="J138" s="137"/>
      <c r="K138" s="138"/>
      <c r="L138" s="138"/>
      <c r="M138" s="138"/>
      <c r="N138" s="138"/>
      <c r="O138" s="138"/>
      <c r="P138" s="138"/>
      <c r="Q138" s="138"/>
      <c r="R138" s="139"/>
    </row>
    <row r="139" spans="2:18" ht="12.75">
      <c r="B139" s="6" t="s">
        <v>149</v>
      </c>
      <c r="C139" s="1"/>
      <c r="D139" s="1"/>
      <c r="E139" s="1"/>
      <c r="F139" s="1"/>
      <c r="G139" s="1"/>
      <c r="H139" s="136"/>
      <c r="I139" s="136"/>
      <c r="J139" s="137"/>
      <c r="K139" s="138"/>
      <c r="L139" s="138"/>
      <c r="M139" s="138"/>
      <c r="N139" s="138"/>
      <c r="O139" s="138"/>
      <c r="P139" s="138"/>
      <c r="Q139" s="138"/>
      <c r="R139" s="139"/>
    </row>
    <row r="140" spans="2:18" ht="12.75">
      <c r="B140" s="6" t="s">
        <v>113</v>
      </c>
      <c r="C140" s="1"/>
      <c r="D140" s="1"/>
      <c r="E140" s="1"/>
      <c r="F140" s="1"/>
      <c r="G140" s="1"/>
      <c r="H140" s="136"/>
      <c r="I140" s="136"/>
      <c r="J140" s="137"/>
      <c r="K140" s="138"/>
      <c r="L140" s="138"/>
      <c r="M140" s="138"/>
      <c r="N140" s="138"/>
      <c r="O140" s="138"/>
      <c r="P140" s="138"/>
      <c r="Q140" s="138"/>
      <c r="R140" s="139"/>
    </row>
    <row r="141" spans="2:18" ht="12.75">
      <c r="B141" s="6" t="s">
        <v>114</v>
      </c>
      <c r="C141" s="1"/>
      <c r="D141" s="1"/>
      <c r="E141" s="1"/>
      <c r="F141" s="71"/>
      <c r="G141" s="1"/>
      <c r="H141" s="136"/>
      <c r="I141" s="136"/>
      <c r="J141" s="137"/>
      <c r="K141" s="138"/>
      <c r="L141" s="138"/>
      <c r="M141" s="138"/>
      <c r="N141" s="138"/>
      <c r="O141" s="138"/>
      <c r="P141" s="138"/>
      <c r="Q141" s="138"/>
      <c r="R141" s="139"/>
    </row>
    <row r="142" spans="2:18" ht="12.75">
      <c r="B142" s="7" t="s">
        <v>321</v>
      </c>
      <c r="C142" s="8"/>
      <c r="D142" s="8"/>
      <c r="E142" s="8"/>
      <c r="F142" s="72"/>
      <c r="G142" s="8"/>
      <c r="H142" s="140"/>
      <c r="I142" s="141"/>
      <c r="J142" s="119"/>
      <c r="K142" s="120"/>
      <c r="L142" s="120"/>
      <c r="M142" s="120"/>
      <c r="N142" s="120"/>
      <c r="O142" s="120"/>
      <c r="P142" s="120"/>
      <c r="Q142" s="120"/>
      <c r="R142" s="121"/>
    </row>
    <row r="144" spans="2:4" ht="12.75">
      <c r="B144" s="27" t="s">
        <v>279</v>
      </c>
      <c r="C144">
        <v>700</v>
      </c>
      <c r="D144" t="s">
        <v>367</v>
      </c>
    </row>
    <row r="145" spans="2:3" ht="12.75">
      <c r="B145" s="27" t="s">
        <v>284</v>
      </c>
      <c r="C145">
        <f>SUM(Q15:Q31,Q33:Q46,Q48:Q63,Q65:Q79,Q81:Q100,Q102:Q124,Q126:Q133,E136:E142)</f>
        <v>656</v>
      </c>
    </row>
    <row r="146" spans="2:3" ht="12.75">
      <c r="B146" s="110" t="s">
        <v>237</v>
      </c>
      <c r="C146" s="111">
        <f>SUM(C144,J7)</f>
        <v>2413.4847</v>
      </c>
    </row>
    <row r="147" spans="2:3" ht="12.75">
      <c r="B147" s="110" t="s">
        <v>271</v>
      </c>
      <c r="C147" s="111">
        <f>SUM(G183,-C146)</f>
        <v>-513.4847</v>
      </c>
    </row>
    <row r="148" spans="2:3" ht="12.75">
      <c r="B148" s="110" t="s">
        <v>281</v>
      </c>
      <c r="C148" s="107">
        <v>0</v>
      </c>
    </row>
    <row r="151" spans="4:6" ht="12.75">
      <c r="D151" s="140" t="s">
        <v>211</v>
      </c>
      <c r="E151" s="140"/>
      <c r="F151" s="140"/>
    </row>
    <row r="152" spans="2:7" ht="12.75">
      <c r="B152" s="60" t="s">
        <v>198</v>
      </c>
      <c r="C152" s="98" t="s">
        <v>203</v>
      </c>
      <c r="D152" s="99" t="s">
        <v>209</v>
      </c>
      <c r="E152" s="99" t="s">
        <v>208</v>
      </c>
      <c r="F152" s="99" t="s">
        <v>210</v>
      </c>
      <c r="G152" s="100" t="s">
        <v>196</v>
      </c>
    </row>
    <row r="153" spans="2:7" ht="12.75">
      <c r="B153" s="107">
        <v>0.40625</v>
      </c>
      <c r="C153" s="41"/>
      <c r="D153" s="1">
        <v>500</v>
      </c>
      <c r="E153" s="1"/>
      <c r="F153" s="1"/>
      <c r="G153" s="59">
        <v>1900</v>
      </c>
    </row>
    <row r="154" spans="3:7" ht="12.75">
      <c r="C154" s="41"/>
      <c r="D154" s="1"/>
      <c r="E154" s="1"/>
      <c r="F154" s="1"/>
      <c r="G154" s="59">
        <f aca="true" t="shared" si="7" ref="G154:G180">SUM(D154*4,E154*4,F154*9)</f>
        <v>0</v>
      </c>
    </row>
    <row r="155" spans="3:7" ht="12.75">
      <c r="C155" s="41"/>
      <c r="D155" s="1"/>
      <c r="E155" s="1"/>
      <c r="F155" s="1"/>
      <c r="G155" s="59">
        <f t="shared" si="7"/>
        <v>0</v>
      </c>
    </row>
    <row r="156" spans="3:7" ht="12.75">
      <c r="C156" s="41"/>
      <c r="D156" s="1"/>
      <c r="E156" s="1"/>
      <c r="F156" s="1"/>
      <c r="G156" s="59">
        <f t="shared" si="7"/>
        <v>0</v>
      </c>
    </row>
    <row r="157" spans="2:7" ht="12.75">
      <c r="B157" s="60" t="s">
        <v>199</v>
      </c>
      <c r="C157" s="41"/>
      <c r="D157" s="1"/>
      <c r="E157" s="1"/>
      <c r="F157" s="1"/>
      <c r="G157" s="59">
        <f t="shared" si="7"/>
        <v>0</v>
      </c>
    </row>
    <row r="158" spans="2:7" ht="12.75">
      <c r="B158" s="107">
        <v>0.4791666666666667</v>
      </c>
      <c r="C158" s="41"/>
      <c r="D158" s="1"/>
      <c r="E158" s="1"/>
      <c r="F158" s="1"/>
      <c r="G158" s="59">
        <f>SUM(D158*4,E158*4,F158*9)</f>
        <v>0</v>
      </c>
    </row>
    <row r="159" spans="2:7" ht="12.75">
      <c r="B159" s="107">
        <v>0.5208333333333334</v>
      </c>
      <c r="C159" s="41"/>
      <c r="D159" s="1"/>
      <c r="E159" s="1"/>
      <c r="F159" s="1"/>
      <c r="G159" s="59">
        <f t="shared" si="7"/>
        <v>0</v>
      </c>
    </row>
    <row r="160" spans="3:7" ht="12.75">
      <c r="C160" s="41"/>
      <c r="D160" s="1"/>
      <c r="E160" s="1"/>
      <c r="F160" s="1"/>
      <c r="G160" s="59">
        <f t="shared" si="7"/>
        <v>0</v>
      </c>
    </row>
    <row r="161" spans="3:7" ht="12.75">
      <c r="C161" s="41"/>
      <c r="D161" s="25"/>
      <c r="E161" s="25"/>
      <c r="F161" s="25"/>
      <c r="G161" s="59">
        <f t="shared" si="7"/>
        <v>0</v>
      </c>
    </row>
    <row r="162" spans="2:7" ht="12.75">
      <c r="B162" s="60" t="s">
        <v>200</v>
      </c>
      <c r="C162" s="41"/>
      <c r="D162" s="25"/>
      <c r="E162" s="25"/>
      <c r="F162" s="25"/>
      <c r="G162" s="59">
        <f t="shared" si="7"/>
        <v>0</v>
      </c>
    </row>
    <row r="163" spans="2:7" ht="12.75">
      <c r="B163" s="107">
        <v>0.6041666666666666</v>
      </c>
      <c r="C163" s="41"/>
      <c r="D163" s="1"/>
      <c r="E163" s="1"/>
      <c r="F163" s="1"/>
      <c r="G163" s="59">
        <f t="shared" si="7"/>
        <v>0</v>
      </c>
    </row>
    <row r="164" spans="3:7" ht="12.75">
      <c r="C164" s="41"/>
      <c r="D164" s="25"/>
      <c r="E164" s="25"/>
      <c r="F164" s="25"/>
      <c r="G164" s="59">
        <f t="shared" si="7"/>
        <v>0</v>
      </c>
    </row>
    <row r="165" spans="3:7" ht="12.75">
      <c r="C165" s="41"/>
      <c r="D165" s="1"/>
      <c r="E165" s="1"/>
      <c r="F165" s="1"/>
      <c r="G165" s="59">
        <f t="shared" si="7"/>
        <v>0</v>
      </c>
    </row>
    <row r="166" spans="3:7" ht="12.75">
      <c r="C166" s="41"/>
      <c r="D166" s="1"/>
      <c r="E166" s="1"/>
      <c r="F166" s="1"/>
      <c r="G166" s="59">
        <f t="shared" si="7"/>
        <v>0</v>
      </c>
    </row>
    <row r="167" spans="2:7" ht="12.75">
      <c r="B167" s="112">
        <v>0.6875</v>
      </c>
      <c r="C167" s="41"/>
      <c r="D167" s="1"/>
      <c r="E167" s="1"/>
      <c r="F167" s="1"/>
      <c r="G167" s="59">
        <f t="shared" si="7"/>
        <v>0</v>
      </c>
    </row>
    <row r="168" spans="2:7" ht="12.75">
      <c r="B168" s="107">
        <v>0.7083333333333334</v>
      </c>
      <c r="C168" s="41"/>
      <c r="D168" s="1"/>
      <c r="E168" s="1"/>
      <c r="F168" s="1"/>
      <c r="G168" s="59">
        <f t="shared" si="7"/>
        <v>0</v>
      </c>
    </row>
    <row r="169" spans="2:7" ht="12.75">
      <c r="B169" s="107">
        <v>0.8229166666666666</v>
      </c>
      <c r="C169" s="41"/>
      <c r="D169" s="1"/>
      <c r="E169" s="1"/>
      <c r="F169" s="1"/>
      <c r="G169" s="59">
        <f t="shared" si="7"/>
        <v>0</v>
      </c>
    </row>
    <row r="170" spans="3:7" ht="12.75">
      <c r="C170" s="41"/>
      <c r="D170" s="1"/>
      <c r="E170" s="1"/>
      <c r="F170" s="1"/>
      <c r="G170" s="59">
        <f t="shared" si="7"/>
        <v>0</v>
      </c>
    </row>
    <row r="171" spans="3:7" ht="12.75">
      <c r="C171" s="41"/>
      <c r="D171" s="25"/>
      <c r="E171" s="25"/>
      <c r="F171" s="25"/>
      <c r="G171" s="59">
        <f t="shared" si="7"/>
        <v>0</v>
      </c>
    </row>
    <row r="172" spans="2:7" ht="12.75">
      <c r="B172" s="60" t="s">
        <v>201</v>
      </c>
      <c r="C172" s="41"/>
      <c r="D172" s="1"/>
      <c r="E172" s="1"/>
      <c r="F172" s="1"/>
      <c r="G172" s="59">
        <f t="shared" si="7"/>
        <v>0</v>
      </c>
    </row>
    <row r="173" spans="2:7" ht="12.75">
      <c r="B173" s="107">
        <v>0.9270833333333334</v>
      </c>
      <c r="C173" s="41"/>
      <c r="D173" s="25"/>
      <c r="E173" s="25"/>
      <c r="F173" s="25"/>
      <c r="G173" s="59">
        <f t="shared" si="7"/>
        <v>0</v>
      </c>
    </row>
    <row r="174" spans="2:7" ht="12.75">
      <c r="B174" s="107"/>
      <c r="C174" s="41"/>
      <c r="D174" s="1"/>
      <c r="E174" s="1"/>
      <c r="F174" s="1"/>
      <c r="G174" s="59">
        <f t="shared" si="7"/>
        <v>0</v>
      </c>
    </row>
    <row r="175" spans="3:7" ht="12.75">
      <c r="C175" s="41"/>
      <c r="D175" s="1"/>
      <c r="E175" s="1"/>
      <c r="F175" s="1"/>
      <c r="G175" s="59">
        <f t="shared" si="7"/>
        <v>0</v>
      </c>
    </row>
    <row r="176" spans="3:7" ht="12.75">
      <c r="C176" s="41"/>
      <c r="D176" s="25"/>
      <c r="E176" s="25"/>
      <c r="F176" s="25"/>
      <c r="G176" s="59">
        <f t="shared" si="7"/>
        <v>0</v>
      </c>
    </row>
    <row r="177" spans="2:7" ht="12.75">
      <c r="B177" s="60" t="s">
        <v>202</v>
      </c>
      <c r="C177" s="41"/>
      <c r="D177" s="1"/>
      <c r="E177" s="1"/>
      <c r="F177" s="1"/>
      <c r="G177" s="59">
        <f t="shared" si="7"/>
        <v>0</v>
      </c>
    </row>
    <row r="178" spans="2:7" ht="12.75">
      <c r="B178" s="107">
        <v>0</v>
      </c>
      <c r="C178" s="41"/>
      <c r="D178" s="1"/>
      <c r="E178" s="1"/>
      <c r="F178" s="1"/>
      <c r="G178" s="59">
        <f t="shared" si="7"/>
        <v>0</v>
      </c>
    </row>
    <row r="179" spans="3:7" ht="12.75">
      <c r="C179" s="41"/>
      <c r="D179" s="25"/>
      <c r="E179" s="25"/>
      <c r="F179" s="25"/>
      <c r="G179" s="59">
        <f t="shared" si="7"/>
        <v>0</v>
      </c>
    </row>
    <row r="180" spans="2:7" ht="12.75">
      <c r="B180" s="8"/>
      <c r="C180" s="97"/>
      <c r="D180" s="8"/>
      <c r="E180" s="8"/>
      <c r="F180" s="8"/>
      <c r="G180" s="60">
        <f t="shared" si="7"/>
        <v>0</v>
      </c>
    </row>
    <row r="181" spans="2:7" ht="12.75">
      <c r="B181" t="s">
        <v>217</v>
      </c>
      <c r="C181" s="41"/>
      <c r="D181" s="1">
        <f>SUM(D153:D180)</f>
        <v>500</v>
      </c>
      <c r="E181" s="1">
        <f>SUM(E153:E180)</f>
        <v>0</v>
      </c>
      <c r="F181" s="1">
        <f>SUM(F153:F180)</f>
        <v>0</v>
      </c>
      <c r="G181" s="59"/>
    </row>
    <row r="182" spans="2:7" ht="12.75">
      <c r="B182" t="s">
        <v>218</v>
      </c>
      <c r="C182" s="41"/>
      <c r="D182" s="104">
        <f>(D181/(D181+E181+F181))</f>
        <v>1</v>
      </c>
      <c r="E182" s="105">
        <f>(E181/(D181+E181+F181))</f>
        <v>0</v>
      </c>
      <c r="F182" s="106">
        <f>(F181/(D181+E181+F181))</f>
        <v>0</v>
      </c>
      <c r="G182" s="59"/>
    </row>
    <row r="183" spans="3:7" ht="12.75">
      <c r="C183" s="98"/>
      <c r="D183" s="99"/>
      <c r="E183" s="99"/>
      <c r="F183" s="101" t="s">
        <v>197</v>
      </c>
      <c r="G183" s="103">
        <f>SUM(G153:G182)</f>
        <v>1900</v>
      </c>
    </row>
    <row r="184" spans="3:5" ht="12.75">
      <c r="C184" s="1"/>
      <c r="D184" s="1"/>
      <c r="E184" s="1"/>
    </row>
    <row r="185" spans="5:7" ht="12.75">
      <c r="E185" t="s">
        <v>236</v>
      </c>
      <c r="G185" s="109">
        <f>SUM(G159:G162)</f>
        <v>0</v>
      </c>
    </row>
  </sheetData>
  <sheetProtection/>
  <mergeCells count="28">
    <mergeCell ref="H142:I142"/>
    <mergeCell ref="J142:R142"/>
    <mergeCell ref="J141:R141"/>
    <mergeCell ref="H140:I140"/>
    <mergeCell ref="H141:I141"/>
    <mergeCell ref="O13:P13"/>
    <mergeCell ref="H135:I135"/>
    <mergeCell ref="H136:I136"/>
    <mergeCell ref="H137:I137"/>
    <mergeCell ref="H138:I138"/>
    <mergeCell ref="M13:N13"/>
    <mergeCell ref="J138:R138"/>
    <mergeCell ref="J140:R140"/>
    <mergeCell ref="H139:I139"/>
    <mergeCell ref="J135:R135"/>
    <mergeCell ref="J136:R136"/>
    <mergeCell ref="J137:R137"/>
    <mergeCell ref="J139:R139"/>
    <mergeCell ref="D151:F151"/>
    <mergeCell ref="J4:K4"/>
    <mergeCell ref="C9:P9"/>
    <mergeCell ref="Q9:Q12"/>
    <mergeCell ref="C10:P10"/>
    <mergeCell ref="C13:D13"/>
    <mergeCell ref="E13:F13"/>
    <mergeCell ref="G13:H13"/>
    <mergeCell ref="I13:J13"/>
    <mergeCell ref="K13:L13"/>
  </mergeCells>
  <dataValidations count="2">
    <dataValidation type="list" allowBlank="1" showInputMessage="1" showErrorMessage="1" sqref="C4">
      <formula1>$S$4:$S$5</formula1>
    </dataValidation>
    <dataValidation type="list" allowBlank="1" sqref="I136:I138 I140:I142 H136:H142">
      <formula1>$S$9:$S$11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185"/>
  <sheetViews>
    <sheetView zoomScale="72" zoomScaleNormal="72" zoomScalePageLayoutView="0" workbookViewId="0" topLeftCell="A1">
      <selection activeCell="I147" sqref="I147"/>
    </sheetView>
  </sheetViews>
  <sheetFormatPr defaultColWidth="11.7109375" defaultRowHeight="12.75"/>
  <cols>
    <col min="1" max="1" width="1.7109375" style="0" customWidth="1"/>
    <col min="2" max="2" width="36.421875" style="0" customWidth="1"/>
    <col min="3" max="3" width="13.00390625" style="0" customWidth="1"/>
    <col min="4" max="5" width="11.140625" style="0" customWidth="1"/>
    <col min="6" max="7" width="11.7109375" style="0" customWidth="1"/>
    <col min="8" max="8" width="11.00390625" style="0" customWidth="1"/>
    <col min="9" max="9" width="9.57421875" style="0" customWidth="1"/>
    <col min="10" max="10" width="11.00390625" style="0" customWidth="1"/>
    <col min="11" max="11" width="9.57421875" style="0" customWidth="1"/>
    <col min="12" max="12" width="11.00390625" style="0" customWidth="1"/>
    <col min="13" max="13" width="9.57421875" style="0" customWidth="1"/>
    <col min="14" max="14" width="11.00390625" style="0" customWidth="1"/>
    <col min="15" max="15" width="9.57421875" style="0" customWidth="1"/>
    <col min="16" max="16" width="11.00390625" style="0" customWidth="1"/>
    <col min="17" max="17" width="16.00390625" style="0" customWidth="1"/>
    <col min="18" max="18" width="59.00390625" style="0" customWidth="1"/>
    <col min="19" max="19" width="23.140625" style="0" customWidth="1"/>
  </cols>
  <sheetData>
    <row r="1" ht="7.5" customHeight="1"/>
    <row r="2" spans="2:3" ht="15">
      <c r="B2" s="70">
        <f>Lunes!B2+2</f>
        <v>40226</v>
      </c>
      <c r="C2" s="2"/>
    </row>
    <row r="3" spans="2:19" ht="12.75">
      <c r="B3" s="15" t="s">
        <v>138</v>
      </c>
      <c r="C3" s="20"/>
      <c r="D3" s="10"/>
      <c r="E3" s="10"/>
      <c r="F3" s="10"/>
      <c r="G3" s="10"/>
      <c r="H3" s="10"/>
      <c r="I3" s="10"/>
      <c r="J3" s="10"/>
      <c r="K3" s="10"/>
      <c r="L3" s="16"/>
      <c r="M3" s="16"/>
      <c r="N3" s="16"/>
      <c r="O3" s="16"/>
      <c r="P3" s="17"/>
      <c r="Q3" s="48"/>
      <c r="R3" s="65" t="s">
        <v>139</v>
      </c>
      <c r="S3" s="17" t="s">
        <v>150</v>
      </c>
    </row>
    <row r="4" spans="2:19" ht="12.75">
      <c r="B4" s="36" t="s">
        <v>153</v>
      </c>
      <c r="C4" s="35" t="s">
        <v>151</v>
      </c>
      <c r="D4" s="40"/>
      <c r="E4" s="45"/>
      <c r="F4" s="44" t="s">
        <v>146</v>
      </c>
      <c r="G4" s="44"/>
      <c r="H4" s="44"/>
      <c r="I4" s="44"/>
      <c r="J4" s="122" t="str">
        <f>IF(C4=S4,IF(J5&lt;=18.5,"Bajo Peso",IF(J5&lt;=24.9,"Peso Adecuado",IF(J5&lt;=29.9,"Sobrepeso",IF(J5&lt;=34.9,"Obesidad","Obesidad Severa")))),IF(J5&lt;=18.5,"Bajo Peso",IF(J5&lt;=24.9,"Peso Adecuado",IF(J5&lt;=29.9,"Sobrepeso",IF(J5&lt;=34.9,"Obesidad","Obesidad Severa")))))</f>
        <v>Bajo Peso</v>
      </c>
      <c r="K4" s="122"/>
      <c r="N4" s="25"/>
      <c r="O4" s="25"/>
      <c r="P4" s="25"/>
      <c r="Q4" s="50"/>
      <c r="R4" s="62"/>
      <c r="S4" s="59" t="s">
        <v>151</v>
      </c>
    </row>
    <row r="5" spans="2:19" ht="12.75">
      <c r="B5" s="37" t="s">
        <v>143</v>
      </c>
      <c r="C5" s="35">
        <v>25</v>
      </c>
      <c r="D5" s="41"/>
      <c r="E5" s="1"/>
      <c r="F5" s="32" t="s">
        <v>141</v>
      </c>
      <c r="G5" s="32"/>
      <c r="H5" s="32"/>
      <c r="I5" s="32"/>
      <c r="J5" s="28">
        <f>C7/POWER(C6/100,2)</f>
        <v>0</v>
      </c>
      <c r="O5" s="25"/>
      <c r="P5" s="25"/>
      <c r="Q5" s="18"/>
      <c r="R5" s="62"/>
      <c r="S5" s="60" t="s">
        <v>152</v>
      </c>
    </row>
    <row r="6" spans="2:18" ht="12.75">
      <c r="B6" s="37" t="s">
        <v>142</v>
      </c>
      <c r="C6" s="35">
        <v>172</v>
      </c>
      <c r="D6" s="41"/>
      <c r="E6" s="1"/>
      <c r="F6" s="31" t="s">
        <v>145</v>
      </c>
      <c r="G6" s="31"/>
      <c r="H6" s="31"/>
      <c r="I6" s="31"/>
      <c r="J6" s="29" t="e">
        <f>IF(C4=S4,((-98.42+(4.15*(C8*0.3937))-0.082*(C7*2.2))/(C7*2.2)),((-76.76+(4.15*(C8*0.3937))-0.082*(C7*2.2))/(C7*2.2)))</f>
        <v>#DIV/0!</v>
      </c>
      <c r="K6" s="21"/>
      <c r="O6" s="21"/>
      <c r="P6" s="21"/>
      <c r="Q6" s="18"/>
      <c r="R6" s="62"/>
    </row>
    <row r="7" spans="2:19" ht="12.75">
      <c r="B7" s="24" t="s">
        <v>140</v>
      </c>
      <c r="C7" s="35"/>
      <c r="D7" s="42"/>
      <c r="E7" s="46"/>
      <c r="F7" s="31" t="s">
        <v>144</v>
      </c>
      <c r="G7" s="31"/>
      <c r="H7" s="31"/>
      <c r="I7" s="31"/>
      <c r="J7" s="30">
        <f>IF(C4=S4,66.473+(13.751*C7)+(5.0033*C6)-(6.55*C5),66.551+(9.463*C7)+(4.8496*C6)-(4.6756*C5))</f>
        <v>763.2906</v>
      </c>
      <c r="K7" s="21"/>
      <c r="O7" s="21"/>
      <c r="P7" s="21"/>
      <c r="Q7" s="18"/>
      <c r="R7" s="62"/>
      <c r="S7" s="3"/>
    </row>
    <row r="8" spans="2:19" ht="12.75">
      <c r="B8" s="38" t="s">
        <v>147</v>
      </c>
      <c r="C8" s="39"/>
      <c r="D8" s="43"/>
      <c r="E8" s="47"/>
      <c r="F8" s="26"/>
      <c r="G8" s="26"/>
      <c r="H8" s="26"/>
      <c r="I8" s="8"/>
      <c r="J8" s="8"/>
      <c r="K8" s="26"/>
      <c r="L8" s="8"/>
      <c r="M8" s="8"/>
      <c r="N8" s="26"/>
      <c r="O8" s="26"/>
      <c r="P8" s="26"/>
      <c r="Q8" s="18"/>
      <c r="R8" s="62"/>
      <c r="S8" s="61" t="s">
        <v>134</v>
      </c>
    </row>
    <row r="9" spans="2:19" ht="12.75" customHeight="1">
      <c r="B9" s="22" t="s">
        <v>137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 t="s">
        <v>280</v>
      </c>
      <c r="R9" s="62"/>
      <c r="S9" s="59" t="s">
        <v>133</v>
      </c>
    </row>
    <row r="10" spans="2:19" ht="12.75">
      <c r="B10" s="23" t="s">
        <v>139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4"/>
      <c r="R10" s="62"/>
      <c r="S10" s="59" t="s">
        <v>135</v>
      </c>
    </row>
    <row r="11" spans="2:19" ht="12.75">
      <c r="B11" s="34" t="s">
        <v>154</v>
      </c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24"/>
      <c r="R11" s="62"/>
      <c r="S11" s="60" t="s">
        <v>136</v>
      </c>
    </row>
    <row r="12" spans="17:18" ht="12.75">
      <c r="Q12" s="125"/>
      <c r="R12" s="62"/>
    </row>
    <row r="13" spans="2:18" ht="12" customHeight="1">
      <c r="B13" s="4" t="s">
        <v>109</v>
      </c>
      <c r="C13" s="127" t="s">
        <v>121</v>
      </c>
      <c r="D13" s="127"/>
      <c r="E13" s="127" t="s">
        <v>122</v>
      </c>
      <c r="F13" s="127"/>
      <c r="G13" s="127" t="s">
        <v>123</v>
      </c>
      <c r="H13" s="127"/>
      <c r="I13" s="127" t="s">
        <v>124</v>
      </c>
      <c r="J13" s="127"/>
      <c r="K13" s="127" t="s">
        <v>125</v>
      </c>
      <c r="L13" s="127"/>
      <c r="M13" s="127" t="s">
        <v>126</v>
      </c>
      <c r="N13" s="127"/>
      <c r="O13" s="127" t="s">
        <v>158</v>
      </c>
      <c r="P13" s="128"/>
      <c r="Q13" s="13" t="s">
        <v>157</v>
      </c>
      <c r="R13" s="78"/>
    </row>
    <row r="14" spans="2:18" ht="12" customHeight="1">
      <c r="B14" s="9" t="s">
        <v>1</v>
      </c>
      <c r="C14" s="13" t="s">
        <v>127</v>
      </c>
      <c r="D14" s="14" t="s">
        <v>128</v>
      </c>
      <c r="E14" s="13" t="s">
        <v>127</v>
      </c>
      <c r="F14" s="14" t="s">
        <v>128</v>
      </c>
      <c r="G14" s="13" t="s">
        <v>127</v>
      </c>
      <c r="H14" s="14" t="s">
        <v>128</v>
      </c>
      <c r="I14" s="13" t="s">
        <v>127</v>
      </c>
      <c r="J14" s="14" t="s">
        <v>128</v>
      </c>
      <c r="K14" s="13" t="s">
        <v>127</v>
      </c>
      <c r="L14" s="14" t="s">
        <v>128</v>
      </c>
      <c r="M14" s="13" t="s">
        <v>127</v>
      </c>
      <c r="N14" s="14" t="s">
        <v>128</v>
      </c>
      <c r="O14" s="13" t="s">
        <v>127</v>
      </c>
      <c r="P14" s="49" t="s">
        <v>128</v>
      </c>
      <c r="Q14" s="18">
        <f>SUM(D14,F14,H14,J14,L14,N14,P14)*1</f>
        <v>0</v>
      </c>
      <c r="R14" s="62"/>
    </row>
    <row r="15" spans="2:18" ht="12" customHeight="1">
      <c r="B15" s="5" t="s">
        <v>374</v>
      </c>
      <c r="C15" s="52"/>
      <c r="D15" s="55"/>
      <c r="E15" s="52"/>
      <c r="F15" s="55"/>
      <c r="G15" s="52"/>
      <c r="H15" s="55"/>
      <c r="I15" s="52"/>
      <c r="J15" s="55"/>
      <c r="K15" s="52"/>
      <c r="L15" s="55"/>
      <c r="M15" s="52"/>
      <c r="N15" s="55"/>
      <c r="O15" s="52"/>
      <c r="P15" s="55"/>
      <c r="Q15" s="18">
        <f aca="true" t="shared" si="0" ref="Q15:Q31">SUM(D15,F15,H15,J15,L15,N15,P15)*1</f>
        <v>0</v>
      </c>
      <c r="R15" s="62"/>
    </row>
    <row r="16" spans="2:18" ht="12" customHeight="1">
      <c r="B16" s="5" t="s">
        <v>314</v>
      </c>
      <c r="C16" s="52"/>
      <c r="D16" s="55"/>
      <c r="E16" s="52"/>
      <c r="F16" s="55"/>
      <c r="G16" s="52"/>
      <c r="H16" s="55"/>
      <c r="I16" s="52"/>
      <c r="J16" s="55"/>
      <c r="K16" s="52"/>
      <c r="L16" s="55"/>
      <c r="M16" s="52"/>
      <c r="N16" s="55"/>
      <c r="O16" s="52"/>
      <c r="P16" s="55"/>
      <c r="Q16" s="18">
        <f t="shared" si="0"/>
        <v>0</v>
      </c>
      <c r="R16" s="62"/>
    </row>
    <row r="17" spans="2:18" ht="12" customHeight="1">
      <c r="B17" s="5" t="s">
        <v>6</v>
      </c>
      <c r="C17" s="52"/>
      <c r="D17" s="55"/>
      <c r="E17" s="52"/>
      <c r="F17" s="55"/>
      <c r="G17" s="52"/>
      <c r="H17" s="55"/>
      <c r="I17" s="52"/>
      <c r="J17" s="55"/>
      <c r="K17" s="52"/>
      <c r="L17" s="55"/>
      <c r="M17" s="52"/>
      <c r="N17" s="55"/>
      <c r="O17" s="52"/>
      <c r="P17" s="55"/>
      <c r="Q17" s="18">
        <f t="shared" si="0"/>
        <v>0</v>
      </c>
      <c r="R17" s="62"/>
    </row>
    <row r="18" spans="2:18" ht="12" customHeight="1">
      <c r="B18" s="5" t="s">
        <v>8</v>
      </c>
      <c r="C18" s="52"/>
      <c r="D18" s="55"/>
      <c r="E18" s="52"/>
      <c r="F18" s="55"/>
      <c r="G18" s="52"/>
      <c r="H18" s="55"/>
      <c r="I18" s="52"/>
      <c r="J18" s="55"/>
      <c r="K18" s="52"/>
      <c r="L18" s="55"/>
      <c r="M18" s="52"/>
      <c r="N18" s="55"/>
      <c r="O18" s="52"/>
      <c r="P18" s="55"/>
      <c r="Q18" s="18">
        <f t="shared" si="0"/>
        <v>0</v>
      </c>
      <c r="R18" s="62"/>
    </row>
    <row r="19" spans="2:18" ht="12" customHeight="1">
      <c r="B19" s="5" t="s">
        <v>10</v>
      </c>
      <c r="C19" s="52"/>
      <c r="D19" s="55"/>
      <c r="E19" s="52"/>
      <c r="F19" s="55"/>
      <c r="G19" s="52"/>
      <c r="H19" s="55"/>
      <c r="I19" s="52"/>
      <c r="J19" s="55"/>
      <c r="K19" s="52"/>
      <c r="L19" s="55"/>
      <c r="M19" s="52"/>
      <c r="N19" s="55"/>
      <c r="O19" s="52"/>
      <c r="P19" s="55"/>
      <c r="Q19" s="18">
        <f t="shared" si="0"/>
        <v>0</v>
      </c>
      <c r="R19" s="62"/>
    </row>
    <row r="20" spans="2:18" ht="12" customHeight="1">
      <c r="B20" s="5" t="s">
        <v>64</v>
      </c>
      <c r="C20" s="52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18">
        <f t="shared" si="0"/>
        <v>0</v>
      </c>
      <c r="R20" s="62"/>
    </row>
    <row r="21" spans="2:18" ht="12" customHeight="1">
      <c r="B21" s="5" t="s">
        <v>13</v>
      </c>
      <c r="C21" s="52"/>
      <c r="D21" s="55"/>
      <c r="E21" s="52"/>
      <c r="F21" s="55"/>
      <c r="G21" s="52"/>
      <c r="H21" s="55"/>
      <c r="I21" s="52"/>
      <c r="J21" s="55"/>
      <c r="K21" s="52"/>
      <c r="L21" s="55"/>
      <c r="M21" s="52"/>
      <c r="N21" s="55"/>
      <c r="O21" s="52"/>
      <c r="P21" s="55"/>
      <c r="Q21" s="18">
        <f t="shared" si="0"/>
        <v>0</v>
      </c>
      <c r="R21" s="62"/>
    </row>
    <row r="22" spans="2:18" ht="12" customHeight="1">
      <c r="B22" s="5" t="s">
        <v>15</v>
      </c>
      <c r="C22" s="52"/>
      <c r="D22" s="55"/>
      <c r="E22" s="52"/>
      <c r="F22" s="55"/>
      <c r="G22" s="52"/>
      <c r="H22" s="55"/>
      <c r="I22" s="52"/>
      <c r="J22" s="55"/>
      <c r="K22" s="52"/>
      <c r="L22" s="55"/>
      <c r="M22" s="52"/>
      <c r="N22" s="55"/>
      <c r="O22" s="52"/>
      <c r="P22" s="55"/>
      <c r="Q22" s="18">
        <f t="shared" si="0"/>
        <v>0</v>
      </c>
      <c r="R22" s="62"/>
    </row>
    <row r="23" spans="2:18" ht="12" customHeight="1">
      <c r="B23" s="5" t="s">
        <v>17</v>
      </c>
      <c r="C23" s="52"/>
      <c r="D23" s="55"/>
      <c r="E23" s="52"/>
      <c r="F23" s="58"/>
      <c r="G23" s="52"/>
      <c r="H23" s="58"/>
      <c r="I23" s="52"/>
      <c r="J23" s="58"/>
      <c r="K23" s="52"/>
      <c r="L23" s="55"/>
      <c r="M23" s="52"/>
      <c r="N23" s="55"/>
      <c r="O23" s="52"/>
      <c r="P23" s="55"/>
      <c r="Q23" s="18">
        <f t="shared" si="0"/>
        <v>0</v>
      </c>
      <c r="R23" s="62"/>
    </row>
    <row r="24" spans="2:18" ht="12" customHeight="1">
      <c r="B24" s="5" t="s">
        <v>3</v>
      </c>
      <c r="C24" s="52"/>
      <c r="D24" s="55"/>
      <c r="E24" s="52"/>
      <c r="F24" s="55"/>
      <c r="G24" s="52"/>
      <c r="H24" s="55"/>
      <c r="I24" s="52"/>
      <c r="J24" s="55"/>
      <c r="K24" s="52"/>
      <c r="L24" s="55"/>
      <c r="M24" s="52"/>
      <c r="N24" s="55"/>
      <c r="O24" s="52"/>
      <c r="P24" s="55"/>
      <c r="Q24" s="18">
        <f t="shared" si="0"/>
        <v>0</v>
      </c>
      <c r="R24" s="62"/>
    </row>
    <row r="25" spans="2:18" ht="12" customHeight="1">
      <c r="B25" s="5" t="s">
        <v>5</v>
      </c>
      <c r="C25" s="52"/>
      <c r="D25" s="55"/>
      <c r="E25" s="52"/>
      <c r="F25" s="55"/>
      <c r="G25" s="52"/>
      <c r="H25" s="55"/>
      <c r="I25" s="52"/>
      <c r="J25" s="55"/>
      <c r="K25" s="52"/>
      <c r="L25" s="55"/>
      <c r="M25" s="52"/>
      <c r="N25" s="55"/>
      <c r="O25" s="52"/>
      <c r="P25" s="55"/>
      <c r="Q25" s="18">
        <f t="shared" si="0"/>
        <v>0</v>
      </c>
      <c r="R25" s="62"/>
    </row>
    <row r="26" spans="2:18" ht="12" customHeight="1">
      <c r="B26" s="5" t="s">
        <v>7</v>
      </c>
      <c r="C26" s="52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18">
        <f t="shared" si="0"/>
        <v>0</v>
      </c>
      <c r="R26" s="63"/>
    </row>
    <row r="27" spans="2:18" ht="12" customHeight="1">
      <c r="B27" s="5" t="s">
        <v>9</v>
      </c>
      <c r="C27" s="52"/>
      <c r="D27" s="55"/>
      <c r="E27" s="52"/>
      <c r="F27" s="55"/>
      <c r="G27" s="52"/>
      <c r="H27" s="55"/>
      <c r="I27" s="52"/>
      <c r="J27" s="55"/>
      <c r="K27" s="52"/>
      <c r="L27" s="55"/>
      <c r="M27" s="52"/>
      <c r="N27" s="55"/>
      <c r="O27" s="52"/>
      <c r="P27" s="55"/>
      <c r="Q27" s="18">
        <f t="shared" si="0"/>
        <v>0</v>
      </c>
      <c r="R27" s="62"/>
    </row>
    <row r="28" spans="2:18" ht="12" customHeight="1">
      <c r="B28" s="5" t="s">
        <v>11</v>
      </c>
      <c r="C28" s="52"/>
      <c r="D28" s="55"/>
      <c r="E28" s="52"/>
      <c r="F28" s="55"/>
      <c r="G28" s="52"/>
      <c r="H28" s="55"/>
      <c r="I28" s="52"/>
      <c r="J28" s="55"/>
      <c r="K28" s="52"/>
      <c r="L28" s="55"/>
      <c r="M28" s="52"/>
      <c r="N28" s="55"/>
      <c r="O28" s="52"/>
      <c r="P28" s="55"/>
      <c r="Q28" s="18">
        <f t="shared" si="0"/>
        <v>0</v>
      </c>
      <c r="R28" s="62"/>
    </row>
    <row r="29" spans="2:18" ht="12" customHeight="1">
      <c r="B29" s="5" t="s">
        <v>12</v>
      </c>
      <c r="C29" s="52"/>
      <c r="D29" s="55"/>
      <c r="E29" s="52"/>
      <c r="F29" s="55"/>
      <c r="G29" s="52"/>
      <c r="H29" s="55"/>
      <c r="I29" s="52"/>
      <c r="J29" s="55"/>
      <c r="K29" s="52"/>
      <c r="L29" s="55"/>
      <c r="M29" s="52"/>
      <c r="N29" s="55"/>
      <c r="O29" s="52"/>
      <c r="P29" s="55"/>
      <c r="Q29" s="18">
        <f t="shared" si="0"/>
        <v>0</v>
      </c>
      <c r="R29" s="62"/>
    </row>
    <row r="30" spans="2:18" ht="12" customHeight="1">
      <c r="B30" s="5" t="s">
        <v>14</v>
      </c>
      <c r="C30" s="52"/>
      <c r="D30" s="55"/>
      <c r="E30" s="52"/>
      <c r="F30" s="55"/>
      <c r="G30" s="52"/>
      <c r="H30" s="55"/>
      <c r="I30" s="52"/>
      <c r="J30" s="55"/>
      <c r="K30" s="52"/>
      <c r="L30" s="55"/>
      <c r="M30" s="52"/>
      <c r="N30" s="55"/>
      <c r="O30" s="52"/>
      <c r="P30" s="55"/>
      <c r="Q30" s="18">
        <f t="shared" si="0"/>
        <v>0</v>
      </c>
      <c r="R30" s="62"/>
    </row>
    <row r="31" spans="2:18" ht="12" customHeight="1">
      <c r="B31" s="5" t="s">
        <v>16</v>
      </c>
      <c r="C31" s="52"/>
      <c r="D31" s="55"/>
      <c r="E31" s="52"/>
      <c r="F31" s="55"/>
      <c r="G31" s="52"/>
      <c r="H31" s="55"/>
      <c r="I31" s="52"/>
      <c r="J31" s="55"/>
      <c r="K31" s="52"/>
      <c r="L31" s="55"/>
      <c r="M31" s="52"/>
      <c r="N31" s="55"/>
      <c r="O31" s="52"/>
      <c r="P31" s="55"/>
      <c r="Q31" s="18">
        <f t="shared" si="0"/>
        <v>0</v>
      </c>
      <c r="R31" s="62"/>
    </row>
    <row r="32" spans="2:18" ht="12" customHeight="1">
      <c r="B32" s="11" t="s">
        <v>18</v>
      </c>
      <c r="C32" s="53"/>
      <c r="D32" s="56"/>
      <c r="E32" s="53"/>
      <c r="F32" s="56"/>
      <c r="G32" s="53"/>
      <c r="H32" s="56"/>
      <c r="I32" s="53"/>
      <c r="J32" s="56"/>
      <c r="K32" s="53"/>
      <c r="L32" s="56"/>
      <c r="M32" s="53"/>
      <c r="N32" s="56"/>
      <c r="O32" s="53"/>
      <c r="P32" s="56"/>
      <c r="Q32" s="66"/>
      <c r="R32" s="67"/>
    </row>
    <row r="33" spans="2:18" ht="12" customHeight="1">
      <c r="B33" s="6" t="s">
        <v>19</v>
      </c>
      <c r="C33" s="52"/>
      <c r="D33" s="55"/>
      <c r="E33" s="52"/>
      <c r="F33" s="55"/>
      <c r="G33" s="52"/>
      <c r="H33" s="55"/>
      <c r="I33" s="52"/>
      <c r="J33" s="55"/>
      <c r="K33" s="52"/>
      <c r="L33" s="55"/>
      <c r="M33" s="52"/>
      <c r="N33" s="55"/>
      <c r="O33" s="52"/>
      <c r="P33" s="55"/>
      <c r="Q33" s="18">
        <f aca="true" t="shared" si="1" ref="Q33:Q46">SUM(D33,F33,H33,J33,L33,N33,P33)*1</f>
        <v>0</v>
      </c>
      <c r="R33" s="62"/>
    </row>
    <row r="34" spans="2:18" ht="12" customHeight="1">
      <c r="B34" s="6" t="s">
        <v>21</v>
      </c>
      <c r="C34" s="52"/>
      <c r="D34" s="55"/>
      <c r="E34" s="52"/>
      <c r="F34" s="55"/>
      <c r="G34" s="52"/>
      <c r="H34" s="55"/>
      <c r="I34" s="52"/>
      <c r="J34" s="55"/>
      <c r="K34" s="52"/>
      <c r="L34" s="55"/>
      <c r="M34" s="52"/>
      <c r="N34" s="55"/>
      <c r="O34" s="52"/>
      <c r="P34" s="55"/>
      <c r="Q34" s="18">
        <f t="shared" si="1"/>
        <v>0</v>
      </c>
      <c r="R34" s="62"/>
    </row>
    <row r="35" spans="2:18" ht="12" customHeight="1">
      <c r="B35" s="6" t="s">
        <v>23</v>
      </c>
      <c r="C35" s="52"/>
      <c r="D35" s="55"/>
      <c r="E35" s="52"/>
      <c r="F35" s="55"/>
      <c r="G35" s="52"/>
      <c r="H35" s="55"/>
      <c r="I35" s="52"/>
      <c r="J35" s="55"/>
      <c r="K35" s="52"/>
      <c r="L35" s="55"/>
      <c r="M35" s="52"/>
      <c r="N35" s="55"/>
      <c r="O35" s="52"/>
      <c r="P35" s="55"/>
      <c r="Q35" s="18">
        <f t="shared" si="1"/>
        <v>0</v>
      </c>
      <c r="R35" s="62"/>
    </row>
    <row r="36" spans="2:18" ht="12" customHeight="1">
      <c r="B36" s="6" t="s">
        <v>25</v>
      </c>
      <c r="C36" s="52"/>
      <c r="D36" s="55"/>
      <c r="E36" s="52"/>
      <c r="F36" s="55"/>
      <c r="G36" s="52"/>
      <c r="H36" s="55"/>
      <c r="I36" s="52"/>
      <c r="J36" s="55"/>
      <c r="K36" s="52"/>
      <c r="L36" s="55"/>
      <c r="M36" s="52"/>
      <c r="N36" s="55"/>
      <c r="O36" s="52"/>
      <c r="P36" s="55"/>
      <c r="Q36" s="18">
        <f t="shared" si="1"/>
        <v>0</v>
      </c>
      <c r="R36" s="62"/>
    </row>
    <row r="37" spans="2:18" ht="12" customHeight="1">
      <c r="B37" s="6" t="s">
        <v>27</v>
      </c>
      <c r="C37" s="52"/>
      <c r="D37" s="55"/>
      <c r="E37" s="52"/>
      <c r="F37" s="55"/>
      <c r="G37" s="52"/>
      <c r="H37" s="55"/>
      <c r="I37" s="52"/>
      <c r="J37" s="55"/>
      <c r="K37" s="52"/>
      <c r="L37" s="55"/>
      <c r="M37" s="52"/>
      <c r="N37" s="55"/>
      <c r="O37" s="52"/>
      <c r="P37" s="55"/>
      <c r="Q37" s="18">
        <f t="shared" si="1"/>
        <v>0</v>
      </c>
      <c r="R37" s="62"/>
    </row>
    <row r="38" spans="2:18" ht="12" customHeight="1">
      <c r="B38" s="6" t="s">
        <v>29</v>
      </c>
      <c r="C38" s="52"/>
      <c r="D38" s="55"/>
      <c r="E38" s="52"/>
      <c r="F38" s="55"/>
      <c r="G38" s="52"/>
      <c r="H38" s="55"/>
      <c r="I38" s="52"/>
      <c r="J38" s="55"/>
      <c r="K38" s="52"/>
      <c r="L38" s="55"/>
      <c r="M38" s="52"/>
      <c r="N38" s="55"/>
      <c r="O38" s="52"/>
      <c r="P38" s="55"/>
      <c r="Q38" s="18">
        <f t="shared" si="1"/>
        <v>0</v>
      </c>
      <c r="R38" s="62"/>
    </row>
    <row r="39" spans="2:18" ht="12" customHeight="1">
      <c r="B39" s="6" t="s">
        <v>31</v>
      </c>
      <c r="C39" s="52"/>
      <c r="D39" s="55"/>
      <c r="E39" s="52"/>
      <c r="F39" s="55"/>
      <c r="G39" s="52"/>
      <c r="H39" s="55"/>
      <c r="I39" s="52"/>
      <c r="J39" s="55"/>
      <c r="K39" s="52"/>
      <c r="L39" s="55"/>
      <c r="M39" s="52"/>
      <c r="N39" s="55"/>
      <c r="O39" s="52"/>
      <c r="P39" s="55"/>
      <c r="Q39" s="18">
        <f t="shared" si="1"/>
        <v>0</v>
      </c>
      <c r="R39" s="62"/>
    </row>
    <row r="40" spans="2:18" ht="12" customHeight="1">
      <c r="B40" s="6" t="s">
        <v>20</v>
      </c>
      <c r="C40" s="52"/>
      <c r="D40" s="55"/>
      <c r="E40" s="52"/>
      <c r="F40" s="55"/>
      <c r="G40" s="52"/>
      <c r="H40" s="55"/>
      <c r="I40" s="52"/>
      <c r="J40" s="55"/>
      <c r="K40" s="52"/>
      <c r="L40" s="55"/>
      <c r="M40" s="52"/>
      <c r="N40" s="55"/>
      <c r="O40" s="52"/>
      <c r="P40" s="55"/>
      <c r="Q40" s="18">
        <f t="shared" si="1"/>
        <v>0</v>
      </c>
      <c r="R40" s="62"/>
    </row>
    <row r="41" spans="2:18" ht="12" customHeight="1">
      <c r="B41" s="6" t="s">
        <v>22</v>
      </c>
      <c r="C41" s="52"/>
      <c r="D41" s="55"/>
      <c r="E41" s="52"/>
      <c r="F41" s="55"/>
      <c r="G41" s="52"/>
      <c r="H41" s="55"/>
      <c r="I41" s="52"/>
      <c r="J41" s="55"/>
      <c r="K41" s="52"/>
      <c r="L41" s="55"/>
      <c r="M41" s="52"/>
      <c r="N41" s="55"/>
      <c r="O41" s="52"/>
      <c r="P41" s="55"/>
      <c r="Q41" s="18">
        <f t="shared" si="1"/>
        <v>0</v>
      </c>
      <c r="R41" s="62"/>
    </row>
    <row r="42" spans="2:18" ht="12" customHeight="1">
      <c r="B42" s="6" t="s">
        <v>24</v>
      </c>
      <c r="C42" s="52"/>
      <c r="D42" s="55"/>
      <c r="E42" s="52"/>
      <c r="F42" s="55"/>
      <c r="G42" s="52"/>
      <c r="H42" s="55"/>
      <c r="I42" s="52"/>
      <c r="J42" s="55"/>
      <c r="K42" s="52"/>
      <c r="L42" s="55"/>
      <c r="M42" s="52"/>
      <c r="N42" s="55"/>
      <c r="O42" s="52"/>
      <c r="P42" s="55"/>
      <c r="Q42" s="18">
        <f t="shared" si="1"/>
        <v>0</v>
      </c>
      <c r="R42" s="62"/>
    </row>
    <row r="43" spans="2:18" ht="12" customHeight="1">
      <c r="B43" s="6" t="s">
        <v>26</v>
      </c>
      <c r="C43" s="52"/>
      <c r="D43" s="55"/>
      <c r="E43" s="52"/>
      <c r="F43" s="55"/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18">
        <f t="shared" si="1"/>
        <v>0</v>
      </c>
      <c r="R43" s="62"/>
    </row>
    <row r="44" spans="2:18" ht="12" customHeight="1">
      <c r="B44" s="6" t="s">
        <v>28</v>
      </c>
      <c r="C44" s="52"/>
      <c r="D44" s="55"/>
      <c r="E44" s="52"/>
      <c r="F44" s="55"/>
      <c r="G44" s="52"/>
      <c r="H44" s="55"/>
      <c r="I44" s="52"/>
      <c r="J44" s="55"/>
      <c r="K44" s="52"/>
      <c r="L44" s="55"/>
      <c r="M44" s="52"/>
      <c r="N44" s="55"/>
      <c r="O44" s="52"/>
      <c r="P44" s="55"/>
      <c r="Q44" s="18">
        <f t="shared" si="1"/>
        <v>0</v>
      </c>
      <c r="R44" s="62"/>
    </row>
    <row r="45" spans="2:18" ht="12" customHeight="1">
      <c r="B45" s="6" t="s">
        <v>30</v>
      </c>
      <c r="C45" s="52"/>
      <c r="D45" s="55"/>
      <c r="E45" s="52"/>
      <c r="F45" s="55"/>
      <c r="G45" s="52"/>
      <c r="H45" s="55"/>
      <c r="I45" s="52"/>
      <c r="J45" s="55"/>
      <c r="K45" s="52"/>
      <c r="L45" s="55"/>
      <c r="M45" s="52"/>
      <c r="N45" s="55"/>
      <c r="O45" s="52"/>
      <c r="P45" s="55"/>
      <c r="Q45" s="18">
        <f t="shared" si="1"/>
        <v>0</v>
      </c>
      <c r="R45" s="62"/>
    </row>
    <row r="46" spans="2:18" ht="12" customHeight="1">
      <c r="B46" s="6" t="s">
        <v>32</v>
      </c>
      <c r="C46" s="52"/>
      <c r="D46" s="55"/>
      <c r="E46" s="52"/>
      <c r="F46" s="55"/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18">
        <f t="shared" si="1"/>
        <v>0</v>
      </c>
      <c r="R46" s="62"/>
    </row>
    <row r="47" spans="2:18" ht="12" customHeight="1">
      <c r="B47" s="12" t="s">
        <v>33</v>
      </c>
      <c r="C47" s="53"/>
      <c r="D47" s="56"/>
      <c r="E47" s="53"/>
      <c r="F47" s="56"/>
      <c r="G47" s="53"/>
      <c r="H47" s="56"/>
      <c r="I47" s="53"/>
      <c r="J47" s="56"/>
      <c r="K47" s="53"/>
      <c r="L47" s="56"/>
      <c r="M47" s="53"/>
      <c r="N47" s="56"/>
      <c r="O47" s="53"/>
      <c r="P47" s="56"/>
      <c r="Q47" s="66"/>
      <c r="R47" s="67"/>
    </row>
    <row r="48" spans="2:18" ht="12" customHeight="1">
      <c r="B48" s="6" t="s">
        <v>34</v>
      </c>
      <c r="C48" s="52"/>
      <c r="D48" s="55"/>
      <c r="E48" s="52"/>
      <c r="F48" s="55"/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18">
        <f aca="true" t="shared" si="2" ref="Q48:Q63">SUM(D48,F48,H48,J48,L48,N48,P48)*1</f>
        <v>0</v>
      </c>
      <c r="R48" s="62"/>
    </row>
    <row r="49" spans="2:18" ht="12" customHeight="1">
      <c r="B49" s="6" t="s">
        <v>36</v>
      </c>
      <c r="C49" s="52"/>
      <c r="D49" s="55"/>
      <c r="E49" s="52"/>
      <c r="F49" s="55"/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18">
        <f t="shared" si="2"/>
        <v>0</v>
      </c>
      <c r="R49" s="62"/>
    </row>
    <row r="50" spans="2:18" ht="12" customHeight="1">
      <c r="B50" s="6" t="s">
        <v>306</v>
      </c>
      <c r="C50" s="52"/>
      <c r="D50" s="55"/>
      <c r="E50" s="52"/>
      <c r="F50" s="55"/>
      <c r="G50" s="52"/>
      <c r="H50" s="55"/>
      <c r="I50" s="52"/>
      <c r="J50" s="55"/>
      <c r="K50" s="52"/>
      <c r="L50" s="55"/>
      <c r="M50" s="52"/>
      <c r="N50" s="55"/>
      <c r="O50" s="52"/>
      <c r="P50" s="55"/>
      <c r="Q50" s="18">
        <f t="shared" si="2"/>
        <v>0</v>
      </c>
      <c r="R50" s="62"/>
    </row>
    <row r="51" spans="2:18" ht="12" customHeight="1">
      <c r="B51" s="6" t="s">
        <v>40</v>
      </c>
      <c r="C51" s="52"/>
      <c r="D51" s="55"/>
      <c r="E51" s="52"/>
      <c r="F51" s="55"/>
      <c r="G51" s="52"/>
      <c r="H51" s="55"/>
      <c r="I51" s="52"/>
      <c r="J51" s="55"/>
      <c r="K51" s="52"/>
      <c r="L51" s="55"/>
      <c r="M51" s="52"/>
      <c r="N51" s="55"/>
      <c r="O51" s="52"/>
      <c r="P51" s="55"/>
      <c r="Q51" s="18">
        <f t="shared" si="2"/>
        <v>0</v>
      </c>
      <c r="R51" s="62"/>
    </row>
    <row r="52" spans="2:18" ht="12" customHeight="1">
      <c r="B52" s="6" t="s">
        <v>337</v>
      </c>
      <c r="C52" s="52"/>
      <c r="D52" s="55"/>
      <c r="E52" s="52"/>
      <c r="F52" s="55"/>
      <c r="G52" s="52"/>
      <c r="H52" s="55"/>
      <c r="I52" s="52"/>
      <c r="J52" s="55"/>
      <c r="K52" s="52"/>
      <c r="L52" s="55"/>
      <c r="M52" s="52"/>
      <c r="N52" s="55"/>
      <c r="O52" s="52"/>
      <c r="P52" s="55"/>
      <c r="Q52" s="18">
        <f t="shared" si="2"/>
        <v>0</v>
      </c>
      <c r="R52" s="62"/>
    </row>
    <row r="53" spans="2:18" ht="12" customHeight="1">
      <c r="B53" s="6" t="s">
        <v>309</v>
      </c>
      <c r="C53" s="52"/>
      <c r="D53" s="55"/>
      <c r="E53" s="52"/>
      <c r="F53" s="55"/>
      <c r="G53" s="52"/>
      <c r="H53" s="55"/>
      <c r="I53" s="52"/>
      <c r="J53" s="55"/>
      <c r="K53" s="52"/>
      <c r="L53" s="55"/>
      <c r="M53" s="52"/>
      <c r="N53" s="55"/>
      <c r="O53" s="52"/>
      <c r="P53" s="55"/>
      <c r="Q53" s="18">
        <f t="shared" si="2"/>
        <v>0</v>
      </c>
      <c r="R53" s="62"/>
    </row>
    <row r="54" spans="2:18" ht="12" customHeight="1">
      <c r="B54" s="6" t="s">
        <v>293</v>
      </c>
      <c r="C54" s="52"/>
      <c r="D54" s="55"/>
      <c r="E54" s="52"/>
      <c r="F54" s="55"/>
      <c r="G54" s="52"/>
      <c r="H54" s="55"/>
      <c r="I54" s="52"/>
      <c r="J54" s="55"/>
      <c r="K54" s="52"/>
      <c r="L54" s="55"/>
      <c r="M54" s="52"/>
      <c r="N54" s="55"/>
      <c r="O54" s="52"/>
      <c r="P54" s="55"/>
      <c r="Q54" s="18">
        <f t="shared" si="2"/>
        <v>0</v>
      </c>
      <c r="R54" s="62"/>
    </row>
    <row r="55" spans="2:18" ht="12" customHeight="1">
      <c r="B55" s="6" t="s">
        <v>47</v>
      </c>
      <c r="C55" s="52"/>
      <c r="D55" s="55"/>
      <c r="E55" s="52"/>
      <c r="F55" s="55"/>
      <c r="G55" s="52"/>
      <c r="H55" s="55"/>
      <c r="I55" s="52"/>
      <c r="J55" s="55"/>
      <c r="K55" s="52"/>
      <c r="L55" s="55"/>
      <c r="M55" s="52"/>
      <c r="N55" s="55"/>
      <c r="O55" s="52"/>
      <c r="P55" s="55"/>
      <c r="Q55" s="18">
        <f t="shared" si="2"/>
        <v>0</v>
      </c>
      <c r="R55" s="62"/>
    </row>
    <row r="56" spans="2:18" ht="12" customHeight="1">
      <c r="B56" s="6" t="s">
        <v>323</v>
      </c>
      <c r="C56" s="52"/>
      <c r="D56" s="55"/>
      <c r="E56" s="52"/>
      <c r="F56" s="55"/>
      <c r="G56" s="52"/>
      <c r="H56" s="55"/>
      <c r="I56" s="52"/>
      <c r="J56" s="55"/>
      <c r="K56" s="52"/>
      <c r="L56" s="55"/>
      <c r="M56" s="52"/>
      <c r="N56" s="55"/>
      <c r="O56" s="52"/>
      <c r="P56" s="55"/>
      <c r="Q56" s="18">
        <f t="shared" si="2"/>
        <v>0</v>
      </c>
      <c r="R56" s="62"/>
    </row>
    <row r="57" spans="2:18" ht="12" customHeight="1">
      <c r="B57" s="6" t="s">
        <v>336</v>
      </c>
      <c r="C57" s="52"/>
      <c r="D57" s="55"/>
      <c r="E57" s="52"/>
      <c r="F57" s="55"/>
      <c r="G57" s="52"/>
      <c r="H57" s="55"/>
      <c r="I57" s="52"/>
      <c r="J57" s="55"/>
      <c r="K57" s="52"/>
      <c r="L57" s="55"/>
      <c r="M57" s="52"/>
      <c r="N57" s="55"/>
      <c r="O57" s="52"/>
      <c r="P57" s="55"/>
      <c r="Q57" s="18">
        <f t="shared" si="2"/>
        <v>0</v>
      </c>
      <c r="R57" s="62"/>
    </row>
    <row r="58" spans="2:18" ht="12" customHeight="1">
      <c r="B58" s="6" t="s">
        <v>39</v>
      </c>
      <c r="C58" s="52"/>
      <c r="D58" s="55"/>
      <c r="E58" s="52"/>
      <c r="F58" s="55"/>
      <c r="G58" s="52"/>
      <c r="H58" s="55"/>
      <c r="I58" s="52"/>
      <c r="J58" s="55"/>
      <c r="K58" s="52"/>
      <c r="L58" s="55"/>
      <c r="M58" s="52"/>
      <c r="N58" s="55"/>
      <c r="O58" s="52"/>
      <c r="P58" s="55"/>
      <c r="Q58" s="18">
        <f t="shared" si="2"/>
        <v>0</v>
      </c>
      <c r="R58" s="62"/>
    </row>
    <row r="59" spans="2:18" ht="12" customHeight="1">
      <c r="B59" s="6" t="s">
        <v>41</v>
      </c>
      <c r="C59" s="52"/>
      <c r="D59" s="55"/>
      <c r="E59" s="52"/>
      <c r="F59" s="55"/>
      <c r="G59" s="52"/>
      <c r="H59" s="55"/>
      <c r="I59" s="52"/>
      <c r="J59" s="55"/>
      <c r="K59" s="52"/>
      <c r="L59" s="55"/>
      <c r="M59" s="52"/>
      <c r="N59" s="55"/>
      <c r="O59" s="52"/>
      <c r="P59" s="55"/>
      <c r="Q59" s="18">
        <f t="shared" si="2"/>
        <v>0</v>
      </c>
      <c r="R59" s="62"/>
    </row>
    <row r="60" spans="2:18" ht="12" customHeight="1">
      <c r="B60" s="6" t="s">
        <v>43</v>
      </c>
      <c r="C60" s="52"/>
      <c r="D60" s="55"/>
      <c r="E60" s="52"/>
      <c r="F60" s="55"/>
      <c r="G60" s="52"/>
      <c r="H60" s="55"/>
      <c r="I60" s="52"/>
      <c r="J60" s="55"/>
      <c r="K60" s="52"/>
      <c r="L60" s="55"/>
      <c r="M60" s="52"/>
      <c r="N60" s="55"/>
      <c r="O60" s="52"/>
      <c r="P60" s="55"/>
      <c r="Q60" s="18">
        <f t="shared" si="2"/>
        <v>0</v>
      </c>
      <c r="R60" s="62"/>
    </row>
    <row r="61" spans="2:18" ht="12" customHeight="1">
      <c r="B61" s="6" t="s">
        <v>44</v>
      </c>
      <c r="C61" s="52"/>
      <c r="D61" s="55"/>
      <c r="E61" s="52"/>
      <c r="F61" s="55"/>
      <c r="G61" s="52"/>
      <c r="H61" s="55"/>
      <c r="I61" s="52"/>
      <c r="J61" s="55"/>
      <c r="K61" s="52"/>
      <c r="L61" s="55"/>
      <c r="M61" s="52"/>
      <c r="N61" s="55"/>
      <c r="O61" s="52"/>
      <c r="P61" s="55"/>
      <c r="Q61" s="18">
        <f t="shared" si="2"/>
        <v>0</v>
      </c>
      <c r="R61" s="62"/>
    </row>
    <row r="62" spans="2:18" ht="12" customHeight="1">
      <c r="B62" s="6" t="s">
        <v>46</v>
      </c>
      <c r="C62" s="52"/>
      <c r="D62" s="55"/>
      <c r="E62" s="52"/>
      <c r="F62" s="55"/>
      <c r="G62" s="52"/>
      <c r="H62" s="55"/>
      <c r="I62" s="52"/>
      <c r="J62" s="55"/>
      <c r="K62" s="52"/>
      <c r="L62" s="55"/>
      <c r="M62" s="52"/>
      <c r="N62" s="55"/>
      <c r="O62" s="52"/>
      <c r="P62" s="55"/>
      <c r="Q62" s="18">
        <f t="shared" si="2"/>
        <v>0</v>
      </c>
      <c r="R62" s="62"/>
    </row>
    <row r="63" spans="2:18" ht="12" customHeight="1">
      <c r="B63" s="6" t="s">
        <v>48</v>
      </c>
      <c r="C63" s="52"/>
      <c r="D63" s="55"/>
      <c r="E63" s="52"/>
      <c r="F63" s="55"/>
      <c r="G63" s="52"/>
      <c r="H63" s="55"/>
      <c r="I63" s="52"/>
      <c r="J63" s="55"/>
      <c r="K63" s="52"/>
      <c r="L63" s="55"/>
      <c r="M63" s="52"/>
      <c r="N63" s="55"/>
      <c r="O63" s="52"/>
      <c r="P63" s="55"/>
      <c r="Q63" s="18">
        <f t="shared" si="2"/>
        <v>0</v>
      </c>
      <c r="R63" s="62"/>
    </row>
    <row r="64" spans="2:18" ht="12" customHeight="1">
      <c r="B64" s="12" t="s">
        <v>49</v>
      </c>
      <c r="C64" s="53"/>
      <c r="D64" s="56"/>
      <c r="E64" s="53"/>
      <c r="F64" s="56"/>
      <c r="G64" s="53"/>
      <c r="H64" s="56"/>
      <c r="I64" s="53"/>
      <c r="J64" s="56"/>
      <c r="K64" s="53"/>
      <c r="L64" s="56"/>
      <c r="M64" s="53"/>
      <c r="N64" s="56"/>
      <c r="O64" s="53"/>
      <c r="P64" s="56"/>
      <c r="Q64" s="66"/>
      <c r="R64" s="67"/>
    </row>
    <row r="65" spans="2:18" ht="12" customHeight="1">
      <c r="B65" s="6" t="s">
        <v>50</v>
      </c>
      <c r="C65" s="52"/>
      <c r="D65" s="55"/>
      <c r="E65" s="52"/>
      <c r="F65" s="55"/>
      <c r="G65" s="52"/>
      <c r="H65" s="55"/>
      <c r="I65" s="52"/>
      <c r="J65" s="55"/>
      <c r="K65" s="52"/>
      <c r="L65" s="55"/>
      <c r="M65" s="52"/>
      <c r="N65" s="55"/>
      <c r="O65" s="52"/>
      <c r="P65" s="55"/>
      <c r="Q65" s="18">
        <f aca="true" t="shared" si="3" ref="Q65:Q79">SUM(D65,F65,H65,J65,L65,N65,P65)*1</f>
        <v>0</v>
      </c>
      <c r="R65" s="62"/>
    </row>
    <row r="66" spans="2:18" ht="12" customHeight="1">
      <c r="B66" s="6" t="s">
        <v>52</v>
      </c>
      <c r="C66" s="52"/>
      <c r="D66" s="55"/>
      <c r="E66" s="52"/>
      <c r="F66" s="55"/>
      <c r="G66" s="52"/>
      <c r="H66" s="55"/>
      <c r="I66" s="52"/>
      <c r="J66" s="55"/>
      <c r="K66" s="52"/>
      <c r="L66" s="55"/>
      <c r="M66" s="52"/>
      <c r="N66" s="55"/>
      <c r="O66" s="52"/>
      <c r="P66" s="55"/>
      <c r="Q66" s="18">
        <f t="shared" si="3"/>
        <v>0</v>
      </c>
      <c r="R66" s="62"/>
    </row>
    <row r="67" spans="2:18" ht="12" customHeight="1">
      <c r="B67" s="6" t="s">
        <v>365</v>
      </c>
      <c r="C67" s="52"/>
      <c r="D67" s="55"/>
      <c r="E67" s="52"/>
      <c r="F67" s="55"/>
      <c r="G67" s="52"/>
      <c r="H67" s="55"/>
      <c r="I67" s="52"/>
      <c r="J67" s="55"/>
      <c r="K67" s="52"/>
      <c r="L67" s="55"/>
      <c r="M67" s="52"/>
      <c r="N67" s="55"/>
      <c r="O67" s="52"/>
      <c r="P67" s="55"/>
      <c r="Q67" s="18">
        <f t="shared" si="3"/>
        <v>0</v>
      </c>
      <c r="R67" s="62"/>
    </row>
    <row r="68" spans="2:18" ht="12" customHeight="1">
      <c r="B68" s="6" t="s">
        <v>55</v>
      </c>
      <c r="C68" s="52"/>
      <c r="D68" s="55"/>
      <c r="E68" s="52"/>
      <c r="F68" s="55"/>
      <c r="G68" s="52"/>
      <c r="H68" s="55"/>
      <c r="I68" s="52"/>
      <c r="J68" s="55"/>
      <c r="K68" s="52"/>
      <c r="L68" s="55"/>
      <c r="M68" s="52"/>
      <c r="N68" s="55"/>
      <c r="O68" s="52"/>
      <c r="P68" s="55"/>
      <c r="Q68" s="18">
        <f t="shared" si="3"/>
        <v>0</v>
      </c>
      <c r="R68" s="62"/>
    </row>
    <row r="69" spans="2:18" ht="12" customHeight="1">
      <c r="B69" s="6" t="s">
        <v>57</v>
      </c>
      <c r="C69" s="52"/>
      <c r="D69" s="55"/>
      <c r="E69" s="52"/>
      <c r="F69" s="55"/>
      <c r="G69" s="52"/>
      <c r="H69" s="55"/>
      <c r="I69" s="52"/>
      <c r="J69" s="55"/>
      <c r="K69" s="52"/>
      <c r="L69" s="55"/>
      <c r="M69" s="52"/>
      <c r="N69" s="55"/>
      <c r="O69" s="52"/>
      <c r="P69" s="55"/>
      <c r="Q69" s="18">
        <f t="shared" si="3"/>
        <v>0</v>
      </c>
      <c r="R69" s="62"/>
    </row>
    <row r="70" spans="2:18" ht="12" customHeight="1">
      <c r="B70" s="6" t="s">
        <v>59</v>
      </c>
      <c r="C70" s="52"/>
      <c r="D70" s="55"/>
      <c r="E70" s="52"/>
      <c r="F70" s="55"/>
      <c r="G70" s="52"/>
      <c r="H70" s="55"/>
      <c r="I70" s="52"/>
      <c r="J70" s="55"/>
      <c r="K70" s="52"/>
      <c r="L70" s="55"/>
      <c r="M70" s="52"/>
      <c r="N70" s="55"/>
      <c r="O70" s="52"/>
      <c r="P70" s="55"/>
      <c r="Q70" s="18">
        <f t="shared" si="3"/>
        <v>0</v>
      </c>
      <c r="R70" s="62"/>
    </row>
    <row r="71" spans="2:18" ht="12" customHeight="1">
      <c r="B71" s="6" t="s">
        <v>61</v>
      </c>
      <c r="C71" s="52"/>
      <c r="D71" s="55"/>
      <c r="E71" s="52"/>
      <c r="F71" s="55"/>
      <c r="G71" s="52"/>
      <c r="H71" s="55"/>
      <c r="I71" s="52"/>
      <c r="J71" s="55"/>
      <c r="K71" s="52"/>
      <c r="L71" s="55"/>
      <c r="M71" s="52"/>
      <c r="N71" s="55"/>
      <c r="O71" s="52"/>
      <c r="P71" s="55"/>
      <c r="Q71" s="18">
        <f t="shared" si="3"/>
        <v>0</v>
      </c>
      <c r="R71" s="62"/>
    </row>
    <row r="72" spans="2:18" ht="12" customHeight="1">
      <c r="B72" s="6" t="s">
        <v>63</v>
      </c>
      <c r="C72" s="52"/>
      <c r="D72" s="55"/>
      <c r="E72" s="52"/>
      <c r="F72" s="55"/>
      <c r="G72" s="52"/>
      <c r="H72" s="55"/>
      <c r="I72" s="52"/>
      <c r="J72" s="55"/>
      <c r="K72" s="52"/>
      <c r="L72" s="55"/>
      <c r="M72" s="52"/>
      <c r="N72" s="55"/>
      <c r="O72" s="52"/>
      <c r="P72" s="55"/>
      <c r="Q72" s="18">
        <f t="shared" si="3"/>
        <v>0</v>
      </c>
      <c r="R72" s="62"/>
    </row>
    <row r="73" spans="2:18" ht="12" customHeight="1">
      <c r="B73" s="6" t="s">
        <v>51</v>
      </c>
      <c r="C73" s="52"/>
      <c r="D73" s="55"/>
      <c r="E73" s="52"/>
      <c r="F73" s="55"/>
      <c r="G73" s="52"/>
      <c r="H73" s="55"/>
      <c r="I73" s="52"/>
      <c r="J73" s="55"/>
      <c r="K73" s="52"/>
      <c r="L73" s="55"/>
      <c r="M73" s="52"/>
      <c r="N73" s="55"/>
      <c r="O73" s="52"/>
      <c r="P73" s="55"/>
      <c r="Q73" s="18">
        <f t="shared" si="3"/>
        <v>0</v>
      </c>
      <c r="R73" s="62"/>
    </row>
    <row r="74" spans="2:18" ht="12" customHeight="1">
      <c r="B74" s="6" t="s">
        <v>53</v>
      </c>
      <c r="C74" s="52"/>
      <c r="D74" s="55"/>
      <c r="E74" s="52"/>
      <c r="F74" s="55"/>
      <c r="G74" s="52"/>
      <c r="H74" s="55"/>
      <c r="I74" s="52"/>
      <c r="J74" s="55"/>
      <c r="K74" s="52"/>
      <c r="L74" s="55"/>
      <c r="M74" s="52"/>
      <c r="N74" s="55"/>
      <c r="O74" s="52"/>
      <c r="P74" s="55"/>
      <c r="Q74" s="18">
        <f t="shared" si="3"/>
        <v>0</v>
      </c>
      <c r="R74" s="62"/>
    </row>
    <row r="75" spans="2:18" ht="12" customHeight="1">
      <c r="B75" s="6" t="s">
        <v>385</v>
      </c>
      <c r="C75" s="52"/>
      <c r="D75" s="55"/>
      <c r="E75" s="52"/>
      <c r="F75" s="55"/>
      <c r="G75" s="52"/>
      <c r="H75" s="55"/>
      <c r="I75" s="52"/>
      <c r="J75" s="55"/>
      <c r="K75" s="52"/>
      <c r="L75" s="55"/>
      <c r="M75" s="52"/>
      <c r="N75" s="55"/>
      <c r="O75" s="52"/>
      <c r="P75" s="55"/>
      <c r="Q75" s="18">
        <f t="shared" si="3"/>
        <v>0</v>
      </c>
      <c r="R75" s="62"/>
    </row>
    <row r="76" spans="2:18" ht="12" customHeight="1">
      <c r="B76" s="6" t="s">
        <v>56</v>
      </c>
      <c r="C76" s="52"/>
      <c r="D76" s="55"/>
      <c r="E76" s="52"/>
      <c r="F76" s="55"/>
      <c r="G76" s="52"/>
      <c r="H76" s="55"/>
      <c r="I76" s="52"/>
      <c r="J76" s="55"/>
      <c r="K76" s="52"/>
      <c r="L76" s="55"/>
      <c r="M76" s="52"/>
      <c r="N76" s="55"/>
      <c r="O76" s="52"/>
      <c r="P76" s="55"/>
      <c r="Q76" s="18">
        <f t="shared" si="3"/>
        <v>0</v>
      </c>
      <c r="R76" s="62"/>
    </row>
    <row r="77" spans="2:18" ht="12" customHeight="1">
      <c r="B77" s="6" t="s">
        <v>58</v>
      </c>
      <c r="C77" s="52"/>
      <c r="D77" s="55"/>
      <c r="E77" s="52"/>
      <c r="F77" s="55"/>
      <c r="G77" s="52"/>
      <c r="H77" s="55"/>
      <c r="I77" s="52"/>
      <c r="J77" s="55"/>
      <c r="K77" s="52"/>
      <c r="L77" s="55"/>
      <c r="M77" s="52"/>
      <c r="N77" s="55"/>
      <c r="O77" s="52"/>
      <c r="P77" s="55"/>
      <c r="Q77" s="18">
        <f t="shared" si="3"/>
        <v>0</v>
      </c>
      <c r="R77" s="62"/>
    </row>
    <row r="78" spans="2:18" ht="12" customHeight="1">
      <c r="B78" s="6" t="s">
        <v>60</v>
      </c>
      <c r="C78" s="52"/>
      <c r="D78" s="55"/>
      <c r="E78" s="52"/>
      <c r="F78" s="55"/>
      <c r="G78" s="52"/>
      <c r="H78" s="55"/>
      <c r="I78" s="52"/>
      <c r="J78" s="55"/>
      <c r="K78" s="52"/>
      <c r="L78" s="55"/>
      <c r="M78" s="52"/>
      <c r="N78" s="55"/>
      <c r="O78" s="52"/>
      <c r="P78" s="55"/>
      <c r="Q78" s="18">
        <f t="shared" si="3"/>
        <v>0</v>
      </c>
      <c r="R78" s="62"/>
    </row>
    <row r="79" spans="2:18" ht="12" customHeight="1">
      <c r="B79" s="6" t="s">
        <v>62</v>
      </c>
      <c r="C79" s="52"/>
      <c r="D79" s="55"/>
      <c r="E79" s="52"/>
      <c r="F79" s="55"/>
      <c r="G79" s="52"/>
      <c r="H79" s="55"/>
      <c r="I79" s="52"/>
      <c r="J79" s="55"/>
      <c r="K79" s="52"/>
      <c r="L79" s="55"/>
      <c r="M79" s="52"/>
      <c r="N79" s="55"/>
      <c r="O79" s="52"/>
      <c r="P79" s="55"/>
      <c r="Q79" s="18">
        <f t="shared" si="3"/>
        <v>0</v>
      </c>
      <c r="R79" s="62"/>
    </row>
    <row r="80" spans="2:18" ht="12" customHeight="1">
      <c r="B80" s="12" t="s">
        <v>65</v>
      </c>
      <c r="C80" s="53"/>
      <c r="D80" s="56"/>
      <c r="E80" s="53"/>
      <c r="F80" s="56"/>
      <c r="G80" s="53"/>
      <c r="H80" s="56"/>
      <c r="I80" s="53"/>
      <c r="J80" s="56"/>
      <c r="K80" s="53"/>
      <c r="L80" s="56"/>
      <c r="M80" s="53"/>
      <c r="N80" s="56"/>
      <c r="O80" s="53"/>
      <c r="P80" s="56"/>
      <c r="Q80" s="66"/>
      <c r="R80" s="67"/>
    </row>
    <row r="81" spans="2:18" ht="12" customHeight="1">
      <c r="B81" s="6" t="s">
        <v>167</v>
      </c>
      <c r="C81" s="77"/>
      <c r="D81" s="55"/>
      <c r="E81" s="77"/>
      <c r="F81" s="55"/>
      <c r="G81" s="77"/>
      <c r="H81" s="55"/>
      <c r="I81" s="77"/>
      <c r="J81" s="55"/>
      <c r="K81" s="52"/>
      <c r="L81" s="55"/>
      <c r="M81" s="52"/>
      <c r="N81" s="55"/>
      <c r="O81" s="52"/>
      <c r="P81" s="55"/>
      <c r="Q81" s="18">
        <f aca="true" t="shared" si="4" ref="Q81:Q100">SUM(D81,F81,H81,J81,L81,N81,P81)*1</f>
        <v>0</v>
      </c>
      <c r="R81" s="62"/>
    </row>
    <row r="82" spans="2:18" ht="12" customHeight="1">
      <c r="B82" s="6" t="s">
        <v>341</v>
      </c>
      <c r="C82" s="52"/>
      <c r="D82" s="55"/>
      <c r="E82" s="52"/>
      <c r="F82" s="55"/>
      <c r="G82" s="52"/>
      <c r="H82" s="55"/>
      <c r="I82" s="52"/>
      <c r="J82" s="55"/>
      <c r="K82" s="52"/>
      <c r="L82" s="55"/>
      <c r="M82" s="52"/>
      <c r="N82" s="55"/>
      <c r="O82" s="52"/>
      <c r="P82" s="55"/>
      <c r="Q82" s="18">
        <f t="shared" si="4"/>
        <v>0</v>
      </c>
      <c r="R82" s="62"/>
    </row>
    <row r="83" spans="2:18" ht="12" customHeight="1">
      <c r="B83" s="6" t="s">
        <v>296</v>
      </c>
      <c r="C83" s="52"/>
      <c r="D83" s="55"/>
      <c r="E83" s="52"/>
      <c r="F83" s="55"/>
      <c r="G83" s="52"/>
      <c r="H83" s="55"/>
      <c r="I83" s="52"/>
      <c r="J83" s="55"/>
      <c r="K83" s="52"/>
      <c r="L83" s="55"/>
      <c r="M83" s="52"/>
      <c r="N83" s="55"/>
      <c r="O83" s="52"/>
      <c r="P83" s="55"/>
      <c r="Q83" s="18">
        <f t="shared" si="4"/>
        <v>0</v>
      </c>
      <c r="R83" s="62"/>
    </row>
    <row r="84" spans="2:18" ht="12" customHeight="1">
      <c r="B84" s="6" t="s">
        <v>72</v>
      </c>
      <c r="C84" s="52"/>
      <c r="D84" s="55"/>
      <c r="E84" s="52"/>
      <c r="F84" s="55"/>
      <c r="G84" s="52"/>
      <c r="H84" s="55"/>
      <c r="I84" s="52"/>
      <c r="J84" s="55"/>
      <c r="K84" s="52"/>
      <c r="L84" s="55"/>
      <c r="M84" s="52"/>
      <c r="N84" s="55"/>
      <c r="O84" s="52"/>
      <c r="P84" s="55"/>
      <c r="Q84" s="18">
        <f t="shared" si="4"/>
        <v>0</v>
      </c>
      <c r="R84" s="62"/>
    </row>
    <row r="85" spans="2:18" ht="12" customHeight="1">
      <c r="B85" s="6" t="s">
        <v>194</v>
      </c>
      <c r="C85" s="77"/>
      <c r="D85" s="55"/>
      <c r="E85" s="77"/>
      <c r="F85" s="55"/>
      <c r="G85" s="77"/>
      <c r="H85" s="55"/>
      <c r="I85" s="77"/>
      <c r="J85" s="55"/>
      <c r="K85" s="52"/>
      <c r="L85" s="55"/>
      <c r="M85" s="52"/>
      <c r="N85" s="55"/>
      <c r="O85" s="52"/>
      <c r="P85" s="55"/>
      <c r="Q85" s="18">
        <f t="shared" si="4"/>
        <v>0</v>
      </c>
      <c r="R85" s="62"/>
    </row>
    <row r="86" spans="2:18" ht="12" customHeight="1">
      <c r="B86" s="6" t="s">
        <v>305</v>
      </c>
      <c r="C86" s="77"/>
      <c r="D86" s="55"/>
      <c r="E86" s="52"/>
      <c r="F86" s="55"/>
      <c r="G86" s="52"/>
      <c r="H86" s="55"/>
      <c r="I86" s="52"/>
      <c r="J86" s="55"/>
      <c r="K86" s="52"/>
      <c r="L86" s="55"/>
      <c r="M86" s="52"/>
      <c r="N86" s="55"/>
      <c r="O86" s="52"/>
      <c r="P86" s="55"/>
      <c r="Q86" s="18">
        <f t="shared" si="4"/>
        <v>0</v>
      </c>
      <c r="R86" s="62"/>
    </row>
    <row r="87" spans="2:18" ht="12" customHeight="1">
      <c r="B87" s="6" t="s">
        <v>77</v>
      </c>
      <c r="C87" s="52"/>
      <c r="D87" s="55"/>
      <c r="E87" s="52"/>
      <c r="F87" s="55"/>
      <c r="G87" s="52"/>
      <c r="H87" s="55"/>
      <c r="I87" s="52"/>
      <c r="J87" s="55"/>
      <c r="K87" s="52"/>
      <c r="L87" s="55"/>
      <c r="M87" s="52"/>
      <c r="N87" s="55"/>
      <c r="O87" s="52"/>
      <c r="P87" s="55"/>
      <c r="Q87" s="18">
        <f t="shared" si="4"/>
        <v>0</v>
      </c>
      <c r="R87" s="62"/>
    </row>
    <row r="88" spans="2:18" ht="12" customHeight="1">
      <c r="B88" s="6" t="s">
        <v>79</v>
      </c>
      <c r="C88" s="52"/>
      <c r="D88" s="55"/>
      <c r="E88" s="52"/>
      <c r="F88" s="55"/>
      <c r="G88" s="52"/>
      <c r="H88" s="55"/>
      <c r="I88" s="52"/>
      <c r="J88" s="55"/>
      <c r="K88" s="52"/>
      <c r="L88" s="55"/>
      <c r="M88" s="52"/>
      <c r="N88" s="55"/>
      <c r="O88" s="52"/>
      <c r="P88" s="55"/>
      <c r="Q88" s="18">
        <f t="shared" si="4"/>
        <v>0</v>
      </c>
      <c r="R88" s="62"/>
    </row>
    <row r="89" spans="2:18" ht="12" customHeight="1">
      <c r="B89" s="6" t="s">
        <v>81</v>
      </c>
      <c r="C89" s="52"/>
      <c r="D89" s="55"/>
      <c r="E89" s="52"/>
      <c r="F89" s="55"/>
      <c r="G89" s="52"/>
      <c r="H89" s="55"/>
      <c r="I89" s="52"/>
      <c r="J89" s="55"/>
      <c r="K89" s="52"/>
      <c r="L89" s="55"/>
      <c r="M89" s="52"/>
      <c r="N89" s="55"/>
      <c r="O89" s="52"/>
      <c r="P89" s="55"/>
      <c r="Q89" s="18">
        <f t="shared" si="4"/>
        <v>0</v>
      </c>
      <c r="R89" s="62"/>
    </row>
    <row r="90" spans="2:18" ht="12" customHeight="1">
      <c r="B90" s="6" t="s">
        <v>83</v>
      </c>
      <c r="C90" s="52"/>
      <c r="D90" s="55"/>
      <c r="E90" s="52"/>
      <c r="F90" s="55"/>
      <c r="G90" s="52"/>
      <c r="H90" s="55"/>
      <c r="I90" s="52"/>
      <c r="J90" s="55"/>
      <c r="K90" s="52"/>
      <c r="L90" s="55"/>
      <c r="M90" s="52"/>
      <c r="N90" s="55"/>
      <c r="O90" s="52"/>
      <c r="P90" s="55"/>
      <c r="Q90" s="18">
        <f t="shared" si="4"/>
        <v>0</v>
      </c>
      <c r="R90" s="62"/>
    </row>
    <row r="91" spans="2:18" ht="12" customHeight="1">
      <c r="B91" s="6" t="s">
        <v>67</v>
      </c>
      <c r="C91" s="52"/>
      <c r="D91" s="55"/>
      <c r="E91" s="52"/>
      <c r="F91" s="55"/>
      <c r="G91" s="52"/>
      <c r="H91" s="55"/>
      <c r="I91" s="52"/>
      <c r="J91" s="55"/>
      <c r="K91" s="52"/>
      <c r="L91" s="55"/>
      <c r="M91" s="52"/>
      <c r="N91" s="55"/>
      <c r="O91" s="52"/>
      <c r="P91" s="55"/>
      <c r="Q91" s="18">
        <f t="shared" si="4"/>
        <v>0</v>
      </c>
      <c r="R91" s="62"/>
    </row>
    <row r="92" spans="2:18" ht="12" customHeight="1">
      <c r="B92" s="6" t="s">
        <v>69</v>
      </c>
      <c r="C92" s="52"/>
      <c r="D92" s="55"/>
      <c r="E92" s="52"/>
      <c r="F92" s="55"/>
      <c r="G92" s="52"/>
      <c r="H92" s="55"/>
      <c r="I92" s="52"/>
      <c r="J92" s="55"/>
      <c r="K92" s="52"/>
      <c r="L92" s="55"/>
      <c r="M92" s="52"/>
      <c r="N92" s="55"/>
      <c r="O92" s="52"/>
      <c r="P92" s="55"/>
      <c r="Q92" s="18">
        <f t="shared" si="4"/>
        <v>0</v>
      </c>
      <c r="R92" s="62"/>
    </row>
    <row r="93" spans="2:18" ht="12" customHeight="1">
      <c r="B93" s="6" t="s">
        <v>168</v>
      </c>
      <c r="C93" s="77"/>
      <c r="D93" s="55"/>
      <c r="E93" s="77"/>
      <c r="F93" s="55"/>
      <c r="G93" s="77"/>
      <c r="H93" s="55"/>
      <c r="I93" s="77"/>
      <c r="J93" s="55"/>
      <c r="K93" s="77"/>
      <c r="L93" s="55"/>
      <c r="M93" s="77"/>
      <c r="N93" s="55"/>
      <c r="O93" s="52"/>
      <c r="P93" s="55"/>
      <c r="Q93" s="18">
        <f t="shared" si="4"/>
        <v>0</v>
      </c>
      <c r="R93" s="62"/>
    </row>
    <row r="94" spans="2:18" ht="12" customHeight="1">
      <c r="B94" s="6" t="s">
        <v>73</v>
      </c>
      <c r="C94" s="52"/>
      <c r="D94" s="55"/>
      <c r="E94" s="52"/>
      <c r="F94" s="55"/>
      <c r="G94" s="52"/>
      <c r="H94" s="55"/>
      <c r="I94" s="52"/>
      <c r="J94" s="55"/>
      <c r="K94" s="52"/>
      <c r="L94" s="55"/>
      <c r="M94" s="52"/>
      <c r="N94" s="55"/>
      <c r="O94" s="52"/>
      <c r="P94" s="55"/>
      <c r="Q94" s="18">
        <f t="shared" si="4"/>
        <v>0</v>
      </c>
      <c r="R94" s="62"/>
    </row>
    <row r="95" spans="2:18" ht="12" customHeight="1">
      <c r="B95" s="6" t="s">
        <v>75</v>
      </c>
      <c r="C95" s="52"/>
      <c r="D95" s="55"/>
      <c r="E95" s="52"/>
      <c r="F95" s="55"/>
      <c r="G95" s="52"/>
      <c r="H95" s="55"/>
      <c r="I95" s="52"/>
      <c r="J95" s="55"/>
      <c r="K95" s="52"/>
      <c r="L95" s="55"/>
      <c r="M95" s="52"/>
      <c r="N95" s="55"/>
      <c r="O95" s="52"/>
      <c r="P95" s="55"/>
      <c r="Q95" s="18">
        <f t="shared" si="4"/>
        <v>0</v>
      </c>
      <c r="R95" s="62"/>
    </row>
    <row r="96" spans="2:18" ht="12" customHeight="1">
      <c r="B96" s="6" t="s">
        <v>76</v>
      </c>
      <c r="C96" s="52"/>
      <c r="D96" s="55"/>
      <c r="E96" s="52"/>
      <c r="F96" s="55"/>
      <c r="G96" s="52"/>
      <c r="H96" s="55"/>
      <c r="I96" s="52"/>
      <c r="J96" s="55"/>
      <c r="K96" s="52"/>
      <c r="L96" s="55"/>
      <c r="M96" s="52"/>
      <c r="N96" s="55"/>
      <c r="O96" s="52"/>
      <c r="P96" s="55"/>
      <c r="Q96" s="18">
        <f t="shared" si="4"/>
        <v>0</v>
      </c>
      <c r="R96" s="62"/>
    </row>
    <row r="97" spans="2:18" ht="12" customHeight="1">
      <c r="B97" s="6" t="s">
        <v>78</v>
      </c>
      <c r="C97" s="52"/>
      <c r="D97" s="55"/>
      <c r="E97" s="52"/>
      <c r="F97" s="55"/>
      <c r="G97" s="52"/>
      <c r="H97" s="55"/>
      <c r="I97" s="52"/>
      <c r="J97" s="55"/>
      <c r="K97" s="52"/>
      <c r="L97" s="55"/>
      <c r="M97" s="52"/>
      <c r="N97" s="55"/>
      <c r="O97" s="52"/>
      <c r="P97" s="55"/>
      <c r="Q97" s="18">
        <f t="shared" si="4"/>
        <v>0</v>
      </c>
      <c r="R97" s="62"/>
    </row>
    <row r="98" spans="2:18" ht="12" customHeight="1">
      <c r="B98" s="6" t="s">
        <v>80</v>
      </c>
      <c r="C98" s="52"/>
      <c r="D98" s="55"/>
      <c r="E98" s="52"/>
      <c r="F98" s="55"/>
      <c r="G98" s="52"/>
      <c r="H98" s="55"/>
      <c r="I98" s="52"/>
      <c r="J98" s="55"/>
      <c r="K98" s="52"/>
      <c r="L98" s="55"/>
      <c r="M98" s="52"/>
      <c r="N98" s="55"/>
      <c r="O98" s="52"/>
      <c r="P98" s="55"/>
      <c r="Q98" s="18">
        <f t="shared" si="4"/>
        <v>0</v>
      </c>
      <c r="R98" s="62"/>
    </row>
    <row r="99" spans="2:18" ht="12" customHeight="1">
      <c r="B99" s="6" t="s">
        <v>82</v>
      </c>
      <c r="C99" s="52"/>
      <c r="D99" s="55"/>
      <c r="E99" s="52"/>
      <c r="F99" s="55"/>
      <c r="G99" s="52"/>
      <c r="H99" s="55"/>
      <c r="I99" s="52"/>
      <c r="J99" s="55"/>
      <c r="K99" s="52"/>
      <c r="L99" s="55"/>
      <c r="M99" s="52"/>
      <c r="N99" s="55"/>
      <c r="O99" s="52"/>
      <c r="P99" s="55"/>
      <c r="Q99" s="18">
        <f t="shared" si="4"/>
        <v>0</v>
      </c>
      <c r="R99" s="62"/>
    </row>
    <row r="100" spans="2:18" ht="12" customHeight="1">
      <c r="B100" s="6" t="s">
        <v>84</v>
      </c>
      <c r="C100" s="52"/>
      <c r="D100" s="55"/>
      <c r="E100" s="52"/>
      <c r="F100" s="55"/>
      <c r="G100" s="52"/>
      <c r="H100" s="55"/>
      <c r="I100" s="52"/>
      <c r="J100" s="55"/>
      <c r="K100" s="52"/>
      <c r="L100" s="55"/>
      <c r="M100" s="52"/>
      <c r="N100" s="55"/>
      <c r="O100" s="52"/>
      <c r="P100" s="55"/>
      <c r="Q100" s="18">
        <f t="shared" si="4"/>
        <v>0</v>
      </c>
      <c r="R100" s="62"/>
    </row>
    <row r="101" spans="2:18" ht="12" customHeight="1">
      <c r="B101" s="12" t="s">
        <v>85</v>
      </c>
      <c r="C101" s="53"/>
      <c r="D101" s="56"/>
      <c r="E101" s="53"/>
      <c r="F101" s="56"/>
      <c r="G101" s="53"/>
      <c r="H101" s="56"/>
      <c r="I101" s="53"/>
      <c r="J101" s="56"/>
      <c r="K101" s="53"/>
      <c r="L101" s="56"/>
      <c r="M101" s="53"/>
      <c r="N101" s="56"/>
      <c r="O101" s="53"/>
      <c r="P101" s="56"/>
      <c r="Q101" s="66"/>
      <c r="R101" s="67"/>
    </row>
    <row r="102" spans="2:18" ht="12" customHeight="1">
      <c r="B102" s="6" t="s">
        <v>86</v>
      </c>
      <c r="C102" s="52"/>
      <c r="D102" s="55"/>
      <c r="E102" s="52"/>
      <c r="F102" s="55"/>
      <c r="G102" s="52"/>
      <c r="H102" s="55"/>
      <c r="I102" s="52"/>
      <c r="J102" s="55"/>
      <c r="K102" s="52"/>
      <c r="L102" s="55"/>
      <c r="M102" s="52"/>
      <c r="N102" s="55"/>
      <c r="O102" s="52"/>
      <c r="P102" s="55"/>
      <c r="Q102" s="18">
        <f aca="true" t="shared" si="5" ref="Q102:Q124">SUM(D102,F102,H102,J102,L102,N102,P102)*1</f>
        <v>0</v>
      </c>
      <c r="R102" s="62"/>
    </row>
    <row r="103" spans="2:18" ht="12" customHeight="1">
      <c r="B103" s="6" t="s">
        <v>88</v>
      </c>
      <c r="C103" s="52"/>
      <c r="D103" s="55"/>
      <c r="E103" s="52"/>
      <c r="F103" s="55"/>
      <c r="G103" s="52"/>
      <c r="H103" s="55"/>
      <c r="I103" s="52"/>
      <c r="J103" s="55"/>
      <c r="K103" s="52"/>
      <c r="L103" s="55"/>
      <c r="M103" s="52"/>
      <c r="N103" s="55"/>
      <c r="O103" s="52"/>
      <c r="P103" s="55"/>
      <c r="Q103" s="18">
        <f t="shared" si="5"/>
        <v>0</v>
      </c>
      <c r="R103" s="62"/>
    </row>
    <row r="104" spans="2:18" ht="12" customHeight="1">
      <c r="B104" s="6" t="s">
        <v>90</v>
      </c>
      <c r="C104" s="52"/>
      <c r="D104" s="55"/>
      <c r="E104" s="52"/>
      <c r="F104" s="55"/>
      <c r="G104" s="52"/>
      <c r="H104" s="55"/>
      <c r="I104" s="52"/>
      <c r="J104" s="55"/>
      <c r="K104" s="52"/>
      <c r="L104" s="55"/>
      <c r="M104" s="52"/>
      <c r="N104" s="55"/>
      <c r="O104" s="52"/>
      <c r="P104" s="55"/>
      <c r="Q104" s="18">
        <f t="shared" si="5"/>
        <v>0</v>
      </c>
      <c r="R104" s="62"/>
    </row>
    <row r="105" spans="2:18" ht="12" customHeight="1">
      <c r="B105" s="6" t="s">
        <v>92</v>
      </c>
      <c r="C105" s="52"/>
      <c r="D105" s="55"/>
      <c r="E105" s="52"/>
      <c r="F105" s="55"/>
      <c r="G105" s="52"/>
      <c r="H105" s="55"/>
      <c r="I105" s="52"/>
      <c r="J105" s="55"/>
      <c r="K105" s="52"/>
      <c r="L105" s="55"/>
      <c r="M105" s="52"/>
      <c r="N105" s="55"/>
      <c r="O105" s="52"/>
      <c r="P105" s="55"/>
      <c r="Q105" s="18">
        <f t="shared" si="5"/>
        <v>0</v>
      </c>
      <c r="R105" s="62"/>
    </row>
    <row r="106" spans="2:18" ht="12" customHeight="1">
      <c r="B106" s="6" t="s">
        <v>94</v>
      </c>
      <c r="C106" s="52"/>
      <c r="D106" s="55"/>
      <c r="E106" s="52"/>
      <c r="F106" s="55"/>
      <c r="G106" s="52"/>
      <c r="H106" s="55"/>
      <c r="I106" s="52"/>
      <c r="J106" s="55"/>
      <c r="K106" s="52"/>
      <c r="L106" s="55"/>
      <c r="M106" s="52"/>
      <c r="N106" s="55"/>
      <c r="O106" s="52"/>
      <c r="P106" s="55"/>
      <c r="Q106" s="18">
        <f t="shared" si="5"/>
        <v>0</v>
      </c>
      <c r="R106" s="62"/>
    </row>
    <row r="107" spans="2:18" ht="12" customHeight="1">
      <c r="B107" s="6" t="s">
        <v>96</v>
      </c>
      <c r="C107" s="52"/>
      <c r="D107" s="55"/>
      <c r="E107" s="52"/>
      <c r="F107" s="55"/>
      <c r="G107" s="52"/>
      <c r="H107" s="55"/>
      <c r="I107" s="52"/>
      <c r="J107" s="55"/>
      <c r="K107" s="52"/>
      <c r="L107" s="55"/>
      <c r="M107" s="52"/>
      <c r="N107" s="55"/>
      <c r="O107" s="52"/>
      <c r="P107" s="55"/>
      <c r="Q107" s="18">
        <f t="shared" si="5"/>
        <v>0</v>
      </c>
      <c r="R107" s="62"/>
    </row>
    <row r="108" spans="2:18" ht="12" customHeight="1">
      <c r="B108" s="6" t="s">
        <v>98</v>
      </c>
      <c r="C108" s="52"/>
      <c r="D108" s="55"/>
      <c r="E108" s="52"/>
      <c r="F108" s="55"/>
      <c r="G108" s="52"/>
      <c r="H108" s="55"/>
      <c r="I108" s="52"/>
      <c r="J108" s="55"/>
      <c r="K108" s="52"/>
      <c r="L108" s="55"/>
      <c r="M108" s="52"/>
      <c r="N108" s="55"/>
      <c r="O108" s="52"/>
      <c r="P108" s="55"/>
      <c r="Q108" s="18">
        <f t="shared" si="5"/>
        <v>0</v>
      </c>
      <c r="R108" s="62"/>
    </row>
    <row r="109" spans="2:18" ht="12" customHeight="1">
      <c r="B109" s="6" t="s">
        <v>100</v>
      </c>
      <c r="C109" s="52"/>
      <c r="D109" s="55"/>
      <c r="E109" s="52"/>
      <c r="F109" s="55"/>
      <c r="G109" s="52"/>
      <c r="H109" s="55"/>
      <c r="I109" s="52"/>
      <c r="J109" s="55"/>
      <c r="K109" s="52"/>
      <c r="L109" s="55"/>
      <c r="M109" s="52"/>
      <c r="N109" s="55"/>
      <c r="O109" s="52"/>
      <c r="P109" s="55"/>
      <c r="Q109" s="18">
        <f t="shared" si="5"/>
        <v>0</v>
      </c>
      <c r="R109" s="62"/>
    </row>
    <row r="110" spans="2:18" ht="12" customHeight="1">
      <c r="B110" s="6" t="s">
        <v>102</v>
      </c>
      <c r="C110" s="52"/>
      <c r="D110" s="55"/>
      <c r="E110" s="52"/>
      <c r="F110" s="55"/>
      <c r="G110" s="52"/>
      <c r="H110" s="55"/>
      <c r="I110" s="52"/>
      <c r="J110" s="55"/>
      <c r="K110" s="52"/>
      <c r="L110" s="55"/>
      <c r="M110" s="52"/>
      <c r="N110" s="55"/>
      <c r="O110" s="52"/>
      <c r="P110" s="55"/>
      <c r="Q110" s="18">
        <f t="shared" si="5"/>
        <v>0</v>
      </c>
      <c r="R110" s="62"/>
    </row>
    <row r="111" spans="2:18" ht="12" customHeight="1">
      <c r="B111" s="6" t="s">
        <v>104</v>
      </c>
      <c r="C111" s="52"/>
      <c r="D111" s="55"/>
      <c r="E111" s="52"/>
      <c r="F111" s="55"/>
      <c r="G111" s="52"/>
      <c r="H111" s="55"/>
      <c r="I111" s="52"/>
      <c r="J111" s="55"/>
      <c r="K111" s="52"/>
      <c r="L111" s="55"/>
      <c r="M111" s="52"/>
      <c r="N111" s="55"/>
      <c r="O111" s="52"/>
      <c r="P111" s="55"/>
      <c r="Q111" s="18">
        <f t="shared" si="5"/>
        <v>0</v>
      </c>
      <c r="R111" s="62"/>
    </row>
    <row r="112" spans="2:18" ht="12" customHeight="1">
      <c r="B112" s="6" t="s">
        <v>338</v>
      </c>
      <c r="C112" s="52"/>
      <c r="D112" s="55"/>
      <c r="E112" s="52"/>
      <c r="F112" s="55"/>
      <c r="G112" s="52"/>
      <c r="H112" s="55"/>
      <c r="I112" s="52"/>
      <c r="J112" s="55"/>
      <c r="K112" s="52"/>
      <c r="L112" s="55"/>
      <c r="M112" s="52"/>
      <c r="N112" s="55"/>
      <c r="O112" s="52"/>
      <c r="P112" s="55"/>
      <c r="Q112" s="18">
        <f t="shared" si="5"/>
        <v>0</v>
      </c>
      <c r="R112" s="62"/>
    </row>
    <row r="113" spans="1:18" ht="12" customHeight="1">
      <c r="A113">
        <v>0</v>
      </c>
      <c r="B113" s="6" t="s">
        <v>108</v>
      </c>
      <c r="C113" s="118"/>
      <c r="D113" s="55"/>
      <c r="E113" s="52"/>
      <c r="F113" s="55"/>
      <c r="G113" s="52"/>
      <c r="H113" s="55"/>
      <c r="I113" s="52"/>
      <c r="J113" s="55"/>
      <c r="K113" s="52"/>
      <c r="L113" s="55"/>
      <c r="M113" s="52"/>
      <c r="N113" s="55"/>
      <c r="O113" s="52"/>
      <c r="P113" s="55"/>
      <c r="Q113" s="18">
        <f t="shared" si="5"/>
        <v>0</v>
      </c>
      <c r="R113" s="62"/>
    </row>
    <row r="114" spans="2:18" ht="12" customHeight="1">
      <c r="B114" s="6" t="s">
        <v>87</v>
      </c>
      <c r="C114" s="52"/>
      <c r="D114" s="55"/>
      <c r="E114" s="52"/>
      <c r="F114" s="55"/>
      <c r="G114" s="52"/>
      <c r="H114" s="55"/>
      <c r="I114" s="52"/>
      <c r="J114" s="55"/>
      <c r="K114" s="52"/>
      <c r="L114" s="55"/>
      <c r="M114" s="52"/>
      <c r="N114" s="55"/>
      <c r="O114" s="52"/>
      <c r="P114" s="55"/>
      <c r="Q114" s="18">
        <f t="shared" si="5"/>
        <v>0</v>
      </c>
      <c r="R114" s="62"/>
    </row>
    <row r="115" spans="2:18" ht="12" customHeight="1">
      <c r="B115" s="6" t="s">
        <v>89</v>
      </c>
      <c r="C115" s="52"/>
      <c r="D115" s="55"/>
      <c r="E115" s="52"/>
      <c r="F115" s="55"/>
      <c r="G115" s="52"/>
      <c r="H115" s="55"/>
      <c r="I115" s="52"/>
      <c r="J115" s="55"/>
      <c r="K115" s="52"/>
      <c r="L115" s="55"/>
      <c r="M115" s="52"/>
      <c r="N115" s="55"/>
      <c r="O115" s="52"/>
      <c r="P115" s="55"/>
      <c r="Q115" s="18">
        <f t="shared" si="5"/>
        <v>0</v>
      </c>
      <c r="R115" s="62"/>
    </row>
    <row r="116" spans="2:18" ht="12" customHeight="1">
      <c r="B116" s="6" t="s">
        <v>91</v>
      </c>
      <c r="C116" s="52"/>
      <c r="D116" s="55"/>
      <c r="E116" s="52"/>
      <c r="F116" s="55"/>
      <c r="G116" s="52"/>
      <c r="H116" s="55"/>
      <c r="I116" s="52"/>
      <c r="J116" s="55"/>
      <c r="K116" s="52"/>
      <c r="L116" s="55"/>
      <c r="M116" s="52"/>
      <c r="N116" s="55"/>
      <c r="O116" s="52"/>
      <c r="P116" s="55"/>
      <c r="Q116" s="18">
        <f t="shared" si="5"/>
        <v>0</v>
      </c>
      <c r="R116" s="62"/>
    </row>
    <row r="117" spans="2:18" ht="12" customHeight="1">
      <c r="B117" s="6" t="s">
        <v>93</v>
      </c>
      <c r="C117" s="52"/>
      <c r="D117" s="55"/>
      <c r="E117" s="52"/>
      <c r="F117" s="55"/>
      <c r="G117" s="52"/>
      <c r="H117" s="55"/>
      <c r="I117" s="52"/>
      <c r="J117" s="55"/>
      <c r="K117" s="52"/>
      <c r="L117" s="55"/>
      <c r="M117" s="52"/>
      <c r="N117" s="55"/>
      <c r="O117" s="52"/>
      <c r="P117" s="55"/>
      <c r="Q117" s="18">
        <f t="shared" si="5"/>
        <v>0</v>
      </c>
      <c r="R117" s="62"/>
    </row>
    <row r="118" spans="2:18" ht="12" customHeight="1">
      <c r="B118" s="6" t="s">
        <v>95</v>
      </c>
      <c r="C118" s="52"/>
      <c r="D118" s="55"/>
      <c r="E118" s="52"/>
      <c r="F118" s="55"/>
      <c r="G118" s="52"/>
      <c r="H118" s="55"/>
      <c r="I118" s="52"/>
      <c r="J118" s="55"/>
      <c r="K118" s="52"/>
      <c r="L118" s="55"/>
      <c r="M118" s="52"/>
      <c r="N118" s="55"/>
      <c r="O118" s="52"/>
      <c r="P118" s="55"/>
      <c r="Q118" s="18">
        <f t="shared" si="5"/>
        <v>0</v>
      </c>
      <c r="R118" s="62"/>
    </row>
    <row r="119" spans="2:18" ht="12" customHeight="1">
      <c r="B119" s="6" t="s">
        <v>97</v>
      </c>
      <c r="C119" s="52"/>
      <c r="D119" s="55"/>
      <c r="E119" s="52"/>
      <c r="F119" s="55"/>
      <c r="G119" s="52"/>
      <c r="H119" s="55"/>
      <c r="I119" s="52"/>
      <c r="J119" s="55"/>
      <c r="K119" s="52"/>
      <c r="L119" s="55"/>
      <c r="M119" s="52"/>
      <c r="N119" s="55"/>
      <c r="O119" s="52"/>
      <c r="P119" s="55"/>
      <c r="Q119" s="18">
        <f t="shared" si="5"/>
        <v>0</v>
      </c>
      <c r="R119" s="62"/>
    </row>
    <row r="120" spans="2:18" ht="12" customHeight="1">
      <c r="B120" s="6" t="s">
        <v>99</v>
      </c>
      <c r="C120" s="52"/>
      <c r="D120" s="55"/>
      <c r="E120" s="52"/>
      <c r="F120" s="55"/>
      <c r="G120" s="52"/>
      <c r="H120" s="55"/>
      <c r="I120" s="52"/>
      <c r="J120" s="55"/>
      <c r="K120" s="52"/>
      <c r="L120" s="55"/>
      <c r="M120" s="52"/>
      <c r="N120" s="55"/>
      <c r="O120" s="52"/>
      <c r="P120" s="55"/>
      <c r="Q120" s="18">
        <f t="shared" si="5"/>
        <v>0</v>
      </c>
      <c r="R120" s="62"/>
    </row>
    <row r="121" spans="2:18" ht="12" customHeight="1">
      <c r="B121" s="6" t="s">
        <v>101</v>
      </c>
      <c r="C121" s="52"/>
      <c r="D121" s="55"/>
      <c r="E121" s="52"/>
      <c r="F121" s="55"/>
      <c r="G121" s="52"/>
      <c r="H121" s="55"/>
      <c r="I121" s="52"/>
      <c r="J121" s="55"/>
      <c r="K121" s="52"/>
      <c r="L121" s="55"/>
      <c r="M121" s="52"/>
      <c r="N121" s="55"/>
      <c r="O121" s="52"/>
      <c r="P121" s="55"/>
      <c r="Q121" s="18">
        <f t="shared" si="5"/>
        <v>0</v>
      </c>
      <c r="R121" s="62"/>
    </row>
    <row r="122" spans="2:18" ht="12" customHeight="1">
      <c r="B122" s="6" t="s">
        <v>103</v>
      </c>
      <c r="C122" s="52"/>
      <c r="D122" s="55"/>
      <c r="E122" s="52"/>
      <c r="F122" s="55"/>
      <c r="G122" s="52"/>
      <c r="H122" s="55"/>
      <c r="I122" s="52"/>
      <c r="J122" s="55"/>
      <c r="K122" s="52"/>
      <c r="L122" s="55"/>
      <c r="M122" s="52"/>
      <c r="N122" s="55"/>
      <c r="O122" s="52"/>
      <c r="P122" s="55"/>
      <c r="Q122" s="18">
        <f t="shared" si="5"/>
        <v>0</v>
      </c>
      <c r="R122" s="62"/>
    </row>
    <row r="123" spans="2:18" ht="12" customHeight="1">
      <c r="B123" s="6" t="s">
        <v>105</v>
      </c>
      <c r="C123" s="52"/>
      <c r="D123" s="55"/>
      <c r="E123" s="52"/>
      <c r="F123" s="55"/>
      <c r="G123" s="52"/>
      <c r="H123" s="55"/>
      <c r="I123" s="52"/>
      <c r="J123" s="55"/>
      <c r="K123" s="52"/>
      <c r="L123" s="55"/>
      <c r="M123" s="52"/>
      <c r="N123" s="55"/>
      <c r="O123" s="52"/>
      <c r="P123" s="55"/>
      <c r="Q123" s="18">
        <f t="shared" si="5"/>
        <v>0</v>
      </c>
      <c r="R123" s="62"/>
    </row>
    <row r="124" spans="2:18" ht="12" customHeight="1">
      <c r="B124" s="6" t="s">
        <v>107</v>
      </c>
      <c r="C124" s="52"/>
      <c r="D124" s="55"/>
      <c r="E124" s="52"/>
      <c r="F124" s="55"/>
      <c r="G124" s="52"/>
      <c r="H124" s="55"/>
      <c r="I124" s="52"/>
      <c r="J124" s="55"/>
      <c r="K124" s="52"/>
      <c r="L124" s="55"/>
      <c r="M124" s="52"/>
      <c r="N124" s="55"/>
      <c r="O124" s="52"/>
      <c r="P124" s="55"/>
      <c r="Q124" s="18">
        <f t="shared" si="5"/>
        <v>0</v>
      </c>
      <c r="R124" s="62"/>
    </row>
    <row r="125" spans="2:18" ht="12.75">
      <c r="B125" s="12" t="s">
        <v>120</v>
      </c>
      <c r="C125" s="53"/>
      <c r="D125" s="56"/>
      <c r="E125" s="53"/>
      <c r="F125" s="56"/>
      <c r="G125" s="53"/>
      <c r="H125" s="56"/>
      <c r="I125" s="53"/>
      <c r="J125" s="56"/>
      <c r="K125" s="53"/>
      <c r="L125" s="56"/>
      <c r="M125" s="53"/>
      <c r="N125" s="56"/>
      <c r="O125" s="53"/>
      <c r="P125" s="56"/>
      <c r="Q125" s="66"/>
      <c r="R125" s="67"/>
    </row>
    <row r="126" spans="2:18" ht="12.75">
      <c r="B126" s="6" t="s">
        <v>307</v>
      </c>
      <c r="C126" s="52"/>
      <c r="D126" s="55"/>
      <c r="E126" s="52"/>
      <c r="F126" s="55"/>
      <c r="G126" s="52"/>
      <c r="H126" s="55"/>
      <c r="I126" s="52"/>
      <c r="J126" s="55"/>
      <c r="K126" s="52"/>
      <c r="L126" s="55"/>
      <c r="M126" s="52"/>
      <c r="N126" s="55"/>
      <c r="O126" s="52"/>
      <c r="P126" s="55"/>
      <c r="Q126" s="18">
        <f aca="true" t="shared" si="6" ref="Q126:Q133">SUM(D126,F126,H126,J126,L126,N126,P126)*1</f>
        <v>0</v>
      </c>
      <c r="R126" s="62"/>
    </row>
    <row r="127" spans="2:18" ht="12.75">
      <c r="B127" s="6" t="s">
        <v>115</v>
      </c>
      <c r="C127" s="52"/>
      <c r="D127" s="55"/>
      <c r="E127" s="52"/>
      <c r="F127" s="55"/>
      <c r="G127" s="52"/>
      <c r="H127" s="55"/>
      <c r="I127" s="52"/>
      <c r="J127" s="55"/>
      <c r="K127" s="52"/>
      <c r="L127" s="55"/>
      <c r="M127" s="52"/>
      <c r="N127" s="55"/>
      <c r="O127" s="52"/>
      <c r="P127" s="55"/>
      <c r="Q127" s="18">
        <f t="shared" si="6"/>
        <v>0</v>
      </c>
      <c r="R127" s="62"/>
    </row>
    <row r="128" spans="2:18" ht="12.75">
      <c r="B128" s="6" t="s">
        <v>304</v>
      </c>
      <c r="C128" s="52"/>
      <c r="D128" s="55"/>
      <c r="E128" s="52"/>
      <c r="F128" s="55"/>
      <c r="G128" s="52"/>
      <c r="H128" s="55"/>
      <c r="I128" s="52"/>
      <c r="J128" s="55"/>
      <c r="K128" s="52"/>
      <c r="L128" s="55"/>
      <c r="M128" s="52"/>
      <c r="N128" s="55"/>
      <c r="O128" s="52"/>
      <c r="P128" s="55"/>
      <c r="Q128" s="18">
        <f t="shared" si="6"/>
        <v>0</v>
      </c>
      <c r="R128" s="62"/>
    </row>
    <row r="129" spans="2:18" ht="12.75">
      <c r="B129" s="6" t="s">
        <v>366</v>
      </c>
      <c r="C129" s="52"/>
      <c r="D129" s="55"/>
      <c r="E129" s="52"/>
      <c r="F129" s="55"/>
      <c r="G129" s="52"/>
      <c r="H129" s="55"/>
      <c r="I129" s="52"/>
      <c r="J129" s="55"/>
      <c r="K129" s="52"/>
      <c r="L129" s="55"/>
      <c r="M129" s="52"/>
      <c r="N129" s="55"/>
      <c r="O129" s="52"/>
      <c r="P129" s="55"/>
      <c r="Q129" s="18">
        <f t="shared" si="6"/>
        <v>0</v>
      </c>
      <c r="R129" s="62"/>
    </row>
    <row r="130" spans="2:18" ht="12.75">
      <c r="B130" s="6" t="s">
        <v>319</v>
      </c>
      <c r="C130" s="52"/>
      <c r="D130" s="55"/>
      <c r="E130" s="52"/>
      <c r="F130" s="55"/>
      <c r="G130" s="52"/>
      <c r="H130" s="55"/>
      <c r="I130" s="52"/>
      <c r="J130" s="55"/>
      <c r="K130" s="52"/>
      <c r="L130" s="55"/>
      <c r="M130" s="52"/>
      <c r="N130" s="55"/>
      <c r="O130" s="52"/>
      <c r="P130" s="55"/>
      <c r="Q130" s="18">
        <f t="shared" si="6"/>
        <v>0</v>
      </c>
      <c r="R130" s="62"/>
    </row>
    <row r="131" spans="2:18" ht="12.75">
      <c r="B131" s="6" t="s">
        <v>298</v>
      </c>
      <c r="C131" s="52"/>
      <c r="D131" s="55"/>
      <c r="E131" s="52"/>
      <c r="F131" s="55"/>
      <c r="G131" s="52"/>
      <c r="H131" s="55"/>
      <c r="I131" s="52"/>
      <c r="J131" s="55"/>
      <c r="K131" s="52"/>
      <c r="L131" s="55"/>
      <c r="M131" s="52"/>
      <c r="N131" s="55"/>
      <c r="O131" s="52"/>
      <c r="P131" s="55"/>
      <c r="Q131" s="18">
        <f t="shared" si="6"/>
        <v>0</v>
      </c>
      <c r="R131" s="62"/>
    </row>
    <row r="132" spans="2:18" ht="12.75">
      <c r="B132" s="6" t="s">
        <v>297</v>
      </c>
      <c r="C132" s="52"/>
      <c r="D132" s="55"/>
      <c r="E132" s="52"/>
      <c r="F132" s="55"/>
      <c r="G132" s="52"/>
      <c r="H132" s="55"/>
      <c r="I132" s="52"/>
      <c r="J132" s="55"/>
      <c r="K132" s="52"/>
      <c r="L132" s="55"/>
      <c r="M132" s="52"/>
      <c r="N132" s="55"/>
      <c r="O132" s="52"/>
      <c r="P132" s="55"/>
      <c r="Q132" s="18">
        <f t="shared" si="6"/>
        <v>0</v>
      </c>
      <c r="R132" s="62"/>
    </row>
    <row r="133" spans="2:18" ht="12.75">
      <c r="B133" s="7" t="s">
        <v>118</v>
      </c>
      <c r="C133" s="54"/>
      <c r="D133" s="57"/>
      <c r="E133" s="54"/>
      <c r="F133" s="57"/>
      <c r="G133" s="54"/>
      <c r="H133" s="57"/>
      <c r="I133" s="54"/>
      <c r="J133" s="57"/>
      <c r="K133" s="54"/>
      <c r="L133" s="57"/>
      <c r="M133" s="54"/>
      <c r="N133" s="57"/>
      <c r="O133" s="54"/>
      <c r="P133" s="57"/>
      <c r="Q133" s="85">
        <f t="shared" si="6"/>
        <v>0</v>
      </c>
      <c r="R133" s="64"/>
    </row>
    <row r="135" spans="2:18" ht="12.75">
      <c r="B135" s="15" t="s">
        <v>110</v>
      </c>
      <c r="C135" s="116" t="s">
        <v>129</v>
      </c>
      <c r="D135" s="116" t="s">
        <v>130</v>
      </c>
      <c r="E135" s="116" t="s">
        <v>131</v>
      </c>
      <c r="F135" s="116" t="s">
        <v>155</v>
      </c>
      <c r="G135" s="116" t="s">
        <v>156</v>
      </c>
      <c r="H135" s="127" t="s">
        <v>132</v>
      </c>
      <c r="I135" s="127"/>
      <c r="J135" s="129" t="s">
        <v>139</v>
      </c>
      <c r="K135" s="130"/>
      <c r="L135" s="130"/>
      <c r="M135" s="130"/>
      <c r="N135" s="130"/>
      <c r="O135" s="130"/>
      <c r="P135" s="130"/>
      <c r="Q135" s="130"/>
      <c r="R135" s="131"/>
    </row>
    <row r="136" spans="2:18" ht="12.75">
      <c r="B136" s="6" t="s">
        <v>0</v>
      </c>
      <c r="C136" s="1"/>
      <c r="D136" s="1"/>
      <c r="E136" s="1"/>
      <c r="F136" s="1"/>
      <c r="G136" s="1"/>
      <c r="H136" s="132"/>
      <c r="I136" s="132"/>
      <c r="J136" s="133"/>
      <c r="K136" s="134"/>
      <c r="L136" s="134"/>
      <c r="M136" s="134"/>
      <c r="N136" s="134"/>
      <c r="O136" s="134"/>
      <c r="P136" s="134"/>
      <c r="Q136" s="134"/>
      <c r="R136" s="135"/>
    </row>
    <row r="137" spans="2:18" ht="12.75">
      <c r="B137" s="6" t="s">
        <v>111</v>
      </c>
      <c r="C137" s="1"/>
      <c r="D137" s="1"/>
      <c r="E137" s="1"/>
      <c r="F137" s="1"/>
      <c r="G137" s="1"/>
      <c r="H137" s="136"/>
      <c r="I137" s="136"/>
      <c r="J137" s="137"/>
      <c r="K137" s="138"/>
      <c r="L137" s="138"/>
      <c r="M137" s="138"/>
      <c r="N137" s="138"/>
      <c r="O137" s="138"/>
      <c r="P137" s="138"/>
      <c r="Q137" s="138"/>
      <c r="R137" s="139"/>
    </row>
    <row r="138" spans="2:18" ht="12.75">
      <c r="B138" s="6" t="s">
        <v>112</v>
      </c>
      <c r="C138" s="1"/>
      <c r="D138" s="1"/>
      <c r="E138" s="1"/>
      <c r="F138" s="1"/>
      <c r="G138" s="1"/>
      <c r="H138" s="136"/>
      <c r="I138" s="136"/>
      <c r="J138" s="137"/>
      <c r="K138" s="138"/>
      <c r="L138" s="138"/>
      <c r="M138" s="138"/>
      <c r="N138" s="138"/>
      <c r="O138" s="138"/>
      <c r="P138" s="138"/>
      <c r="Q138" s="138"/>
      <c r="R138" s="139"/>
    </row>
    <row r="139" spans="2:18" ht="12.75">
      <c r="B139" s="6" t="s">
        <v>149</v>
      </c>
      <c r="C139" s="1"/>
      <c r="D139" s="1"/>
      <c r="E139" s="1"/>
      <c r="F139" s="1"/>
      <c r="G139" s="1"/>
      <c r="H139" s="136"/>
      <c r="I139" s="136"/>
      <c r="J139" s="137"/>
      <c r="K139" s="138"/>
      <c r="L139" s="138"/>
      <c r="M139" s="138"/>
      <c r="N139" s="138"/>
      <c r="O139" s="138"/>
      <c r="P139" s="138"/>
      <c r="Q139" s="138"/>
      <c r="R139" s="139"/>
    </row>
    <row r="140" spans="2:18" ht="12.75">
      <c r="B140" s="6" t="s">
        <v>113</v>
      </c>
      <c r="C140" s="1"/>
      <c r="D140" s="1"/>
      <c r="E140" s="1"/>
      <c r="F140" s="1"/>
      <c r="G140" s="1"/>
      <c r="H140" s="136"/>
      <c r="I140" s="136"/>
      <c r="J140" s="137"/>
      <c r="K140" s="138"/>
      <c r="L140" s="138"/>
      <c r="M140" s="138"/>
      <c r="N140" s="138"/>
      <c r="O140" s="138"/>
      <c r="P140" s="138"/>
      <c r="Q140" s="138"/>
      <c r="R140" s="139"/>
    </row>
    <row r="141" spans="2:18" ht="12.75">
      <c r="B141" s="6" t="s">
        <v>114</v>
      </c>
      <c r="C141" s="1"/>
      <c r="D141" s="1"/>
      <c r="E141" s="1"/>
      <c r="F141" s="71"/>
      <c r="G141" s="1"/>
      <c r="H141" s="136"/>
      <c r="I141" s="136"/>
      <c r="J141" s="137"/>
      <c r="K141" s="138"/>
      <c r="L141" s="138"/>
      <c r="M141" s="138"/>
      <c r="N141" s="138"/>
      <c r="O141" s="138"/>
      <c r="P141" s="138"/>
      <c r="Q141" s="138"/>
      <c r="R141" s="139"/>
    </row>
    <row r="142" spans="2:18" ht="12.75">
      <c r="B142" s="7" t="s">
        <v>321</v>
      </c>
      <c r="C142" s="8"/>
      <c r="D142" s="8"/>
      <c r="E142" s="8"/>
      <c r="F142" s="72"/>
      <c r="G142" s="8"/>
      <c r="H142" s="140"/>
      <c r="I142" s="141"/>
      <c r="J142" s="119"/>
      <c r="K142" s="120"/>
      <c r="L142" s="120"/>
      <c r="M142" s="120"/>
      <c r="N142" s="120"/>
      <c r="O142" s="120"/>
      <c r="P142" s="120"/>
      <c r="Q142" s="120"/>
      <c r="R142" s="121"/>
    </row>
    <row r="144" spans="2:3" ht="12.75">
      <c r="B144" s="27" t="s">
        <v>279</v>
      </c>
      <c r="C144">
        <v>0</v>
      </c>
    </row>
    <row r="145" spans="2:3" ht="12.75">
      <c r="B145" s="27" t="s">
        <v>284</v>
      </c>
      <c r="C145">
        <f>SUM(Q15:Q31,Q33:Q46,Q48:Q63,Q65:Q79,Q81:Q100,Q102:Q124,Q126:Q133,E136:E142)</f>
        <v>0</v>
      </c>
    </row>
    <row r="146" spans="2:3" ht="12.75">
      <c r="B146" s="110" t="s">
        <v>237</v>
      </c>
      <c r="C146" s="111">
        <f>SUM(C144,J7)</f>
        <v>763.2906</v>
      </c>
    </row>
    <row r="147" spans="2:3" ht="12.75">
      <c r="B147" s="110" t="s">
        <v>271</v>
      </c>
      <c r="C147" s="111">
        <f>SUM(G183,-C146)</f>
        <v>2036.7094</v>
      </c>
    </row>
    <row r="148" spans="2:3" ht="12.75">
      <c r="B148" s="110" t="s">
        <v>281</v>
      </c>
      <c r="C148" s="107">
        <v>0.0625</v>
      </c>
    </row>
    <row r="151" spans="4:6" ht="12.75">
      <c r="D151" s="140" t="s">
        <v>211</v>
      </c>
      <c r="E151" s="140"/>
      <c r="F151" s="140"/>
    </row>
    <row r="152" spans="2:7" ht="12.75">
      <c r="B152" s="60" t="s">
        <v>198</v>
      </c>
      <c r="C152" s="98" t="s">
        <v>203</v>
      </c>
      <c r="D152" s="99" t="s">
        <v>209</v>
      </c>
      <c r="E152" s="99" t="s">
        <v>208</v>
      </c>
      <c r="F152" s="99" t="s">
        <v>210</v>
      </c>
      <c r="G152" s="100" t="s">
        <v>196</v>
      </c>
    </row>
    <row r="153" spans="2:7" ht="12.75">
      <c r="B153" s="107">
        <v>0.40625</v>
      </c>
      <c r="C153" s="41"/>
      <c r="D153" s="1">
        <v>130</v>
      </c>
      <c r="E153" s="1">
        <v>180</v>
      </c>
      <c r="F153" s="1">
        <v>40</v>
      </c>
      <c r="G153" s="59">
        <v>2800</v>
      </c>
    </row>
    <row r="154" spans="3:7" ht="12.75">
      <c r="C154" s="41"/>
      <c r="D154" s="1"/>
      <c r="E154" s="1"/>
      <c r="F154" s="1"/>
      <c r="G154" s="59">
        <f aca="true" t="shared" si="7" ref="G154:G180">SUM(D154*4,E154*4,F154*9)</f>
        <v>0</v>
      </c>
    </row>
    <row r="155" spans="3:7" ht="12.75">
      <c r="C155" s="41"/>
      <c r="D155" s="1"/>
      <c r="E155" s="1"/>
      <c r="F155" s="1"/>
      <c r="G155" s="59">
        <f t="shared" si="7"/>
        <v>0</v>
      </c>
    </row>
    <row r="156" spans="3:7" ht="12.75">
      <c r="C156" s="41"/>
      <c r="D156" s="1"/>
      <c r="E156" s="1"/>
      <c r="F156" s="1"/>
      <c r="G156" s="59">
        <f t="shared" si="7"/>
        <v>0</v>
      </c>
    </row>
    <row r="157" spans="2:7" ht="12.75">
      <c r="B157" s="60" t="s">
        <v>199</v>
      </c>
      <c r="C157" s="41"/>
      <c r="D157" s="1"/>
      <c r="E157" s="1"/>
      <c r="F157" s="1"/>
      <c r="G157" s="59">
        <f t="shared" si="7"/>
        <v>0</v>
      </c>
    </row>
    <row r="158" spans="2:7" ht="12.75">
      <c r="B158" s="107">
        <v>0.4791666666666667</v>
      </c>
      <c r="C158" s="41"/>
      <c r="D158" s="1"/>
      <c r="E158" s="1"/>
      <c r="F158" s="1"/>
      <c r="G158" s="59">
        <f>SUM(D158*4,E158*4,F158*9)</f>
        <v>0</v>
      </c>
    </row>
    <row r="159" spans="2:7" ht="12.75">
      <c r="B159" s="107">
        <v>0.5208333333333334</v>
      </c>
      <c r="C159" s="41"/>
      <c r="D159" s="1"/>
      <c r="E159" s="1"/>
      <c r="F159" s="1"/>
      <c r="G159" s="59">
        <f t="shared" si="7"/>
        <v>0</v>
      </c>
    </row>
    <row r="160" spans="3:7" ht="12.75">
      <c r="C160" s="41"/>
      <c r="D160" s="1"/>
      <c r="E160" s="1"/>
      <c r="F160" s="1"/>
      <c r="G160" s="59">
        <f t="shared" si="7"/>
        <v>0</v>
      </c>
    </row>
    <row r="161" spans="3:7" ht="12.75">
      <c r="C161" s="41"/>
      <c r="D161" s="25"/>
      <c r="E161" s="25"/>
      <c r="F161" s="25"/>
      <c r="G161" s="59">
        <f t="shared" si="7"/>
        <v>0</v>
      </c>
    </row>
    <row r="162" spans="2:7" ht="12.75">
      <c r="B162" s="60" t="s">
        <v>200</v>
      </c>
      <c r="C162" s="41"/>
      <c r="D162" s="25"/>
      <c r="E162" s="25"/>
      <c r="F162" s="25"/>
      <c r="G162" s="59">
        <f t="shared" si="7"/>
        <v>0</v>
      </c>
    </row>
    <row r="163" spans="2:7" ht="12.75">
      <c r="B163" s="107">
        <v>0.6041666666666666</v>
      </c>
      <c r="C163" s="41"/>
      <c r="D163" s="1"/>
      <c r="E163" s="1"/>
      <c r="F163" s="1"/>
      <c r="G163" s="59">
        <f t="shared" si="7"/>
        <v>0</v>
      </c>
    </row>
    <row r="164" spans="3:7" ht="12.75">
      <c r="C164" s="41"/>
      <c r="D164" s="25"/>
      <c r="E164" s="25"/>
      <c r="F164" s="25"/>
      <c r="G164" s="59">
        <f t="shared" si="7"/>
        <v>0</v>
      </c>
    </row>
    <row r="165" spans="3:7" ht="12.75">
      <c r="C165" s="41"/>
      <c r="D165" s="1"/>
      <c r="E165" s="1"/>
      <c r="F165" s="1"/>
      <c r="G165" s="59">
        <f t="shared" si="7"/>
        <v>0</v>
      </c>
    </row>
    <row r="166" spans="3:7" ht="12.75">
      <c r="C166" s="41"/>
      <c r="D166" s="1"/>
      <c r="E166" s="1"/>
      <c r="F166" s="1"/>
      <c r="G166" s="59">
        <f t="shared" si="7"/>
        <v>0</v>
      </c>
    </row>
    <row r="167" spans="2:7" ht="12.75">
      <c r="B167" s="112">
        <v>0.6875</v>
      </c>
      <c r="C167" s="41"/>
      <c r="D167" s="1"/>
      <c r="E167" s="1"/>
      <c r="F167" s="1"/>
      <c r="G167" s="59">
        <f t="shared" si="7"/>
        <v>0</v>
      </c>
    </row>
    <row r="168" spans="2:7" ht="12.75">
      <c r="B168" s="107">
        <v>0.7083333333333334</v>
      </c>
      <c r="C168" s="41"/>
      <c r="D168" s="1"/>
      <c r="E168" s="1"/>
      <c r="F168" s="1"/>
      <c r="G168" s="59">
        <f t="shared" si="7"/>
        <v>0</v>
      </c>
    </row>
    <row r="169" spans="2:7" ht="12.75">
      <c r="B169" s="107">
        <v>0.8229166666666666</v>
      </c>
      <c r="C169" s="41"/>
      <c r="D169" s="1"/>
      <c r="E169" s="1"/>
      <c r="F169" s="1"/>
      <c r="G169" s="59">
        <f t="shared" si="7"/>
        <v>0</v>
      </c>
    </row>
    <row r="170" spans="3:7" ht="12.75">
      <c r="C170" s="41"/>
      <c r="D170" s="1"/>
      <c r="E170" s="1"/>
      <c r="F170" s="1"/>
      <c r="G170" s="59">
        <f t="shared" si="7"/>
        <v>0</v>
      </c>
    </row>
    <row r="171" spans="3:7" ht="12.75">
      <c r="C171" s="41"/>
      <c r="D171" s="25"/>
      <c r="E171" s="25"/>
      <c r="F171" s="25"/>
      <c r="G171" s="59">
        <f t="shared" si="7"/>
        <v>0</v>
      </c>
    </row>
    <row r="172" spans="2:7" ht="12.75">
      <c r="B172" s="60" t="s">
        <v>201</v>
      </c>
      <c r="C172" s="41"/>
      <c r="D172" s="1"/>
      <c r="E172" s="1"/>
      <c r="F172" s="1"/>
      <c r="G172" s="59">
        <f t="shared" si="7"/>
        <v>0</v>
      </c>
    </row>
    <row r="173" spans="2:7" ht="12.75">
      <c r="B173" s="107">
        <v>0.9270833333333334</v>
      </c>
      <c r="C173" s="41"/>
      <c r="D173" s="25"/>
      <c r="E173" s="25"/>
      <c r="F173" s="25"/>
      <c r="G173" s="59">
        <f t="shared" si="7"/>
        <v>0</v>
      </c>
    </row>
    <row r="174" spans="2:7" ht="12.75">
      <c r="B174" s="107"/>
      <c r="C174" s="41"/>
      <c r="D174" s="1"/>
      <c r="E174" s="1"/>
      <c r="F174" s="1"/>
      <c r="G174" s="59">
        <f t="shared" si="7"/>
        <v>0</v>
      </c>
    </row>
    <row r="175" spans="3:7" ht="12.75">
      <c r="C175" s="41"/>
      <c r="D175" s="1"/>
      <c r="E175" s="1"/>
      <c r="F175" s="1"/>
      <c r="G175" s="59">
        <f t="shared" si="7"/>
        <v>0</v>
      </c>
    </row>
    <row r="176" spans="3:7" ht="12.75">
      <c r="C176" s="41"/>
      <c r="D176" s="25"/>
      <c r="E176" s="25"/>
      <c r="F176" s="25"/>
      <c r="G176" s="59">
        <f t="shared" si="7"/>
        <v>0</v>
      </c>
    </row>
    <row r="177" spans="2:7" ht="12.75">
      <c r="B177" s="60" t="s">
        <v>202</v>
      </c>
      <c r="C177" s="41"/>
      <c r="D177" s="1"/>
      <c r="E177" s="1"/>
      <c r="F177" s="1"/>
      <c r="G177" s="59">
        <f t="shared" si="7"/>
        <v>0</v>
      </c>
    </row>
    <row r="178" spans="2:7" ht="12.75">
      <c r="B178" s="107">
        <v>0</v>
      </c>
      <c r="C178" s="41"/>
      <c r="D178" s="1"/>
      <c r="E178" s="1"/>
      <c r="F178" s="1"/>
      <c r="G178" s="59">
        <f t="shared" si="7"/>
        <v>0</v>
      </c>
    </row>
    <row r="179" spans="3:7" ht="12.75">
      <c r="C179" s="41"/>
      <c r="D179" s="25"/>
      <c r="E179" s="25"/>
      <c r="F179" s="25"/>
      <c r="G179" s="59">
        <f t="shared" si="7"/>
        <v>0</v>
      </c>
    </row>
    <row r="180" spans="2:7" ht="12.75">
      <c r="B180" s="8"/>
      <c r="C180" s="97"/>
      <c r="D180" s="8"/>
      <c r="E180" s="8"/>
      <c r="F180" s="8"/>
      <c r="G180" s="60">
        <f t="shared" si="7"/>
        <v>0</v>
      </c>
    </row>
    <row r="181" spans="2:7" ht="12.75">
      <c r="B181" t="s">
        <v>217</v>
      </c>
      <c r="C181" s="41"/>
      <c r="D181" s="1">
        <f>SUM(D153:D180)</f>
        <v>130</v>
      </c>
      <c r="E181" s="1">
        <f>SUM(E153:E180)</f>
        <v>180</v>
      </c>
      <c r="F181" s="1">
        <f>SUM(F153:F180)</f>
        <v>40</v>
      </c>
      <c r="G181" s="59"/>
    </row>
    <row r="182" spans="2:7" ht="12.75">
      <c r="B182" t="s">
        <v>218</v>
      </c>
      <c r="C182" s="41"/>
      <c r="D182" s="104">
        <f>(D181/(D181+E181+F181))</f>
        <v>0.37142857142857144</v>
      </c>
      <c r="E182" s="105">
        <f>(E181/(D181+E181+F181))</f>
        <v>0.5142857142857142</v>
      </c>
      <c r="F182" s="106">
        <f>(F181/(D181+E181+F181))</f>
        <v>0.11428571428571428</v>
      </c>
      <c r="G182" s="59"/>
    </row>
    <row r="183" spans="3:7" ht="12.75">
      <c r="C183" s="98"/>
      <c r="D183" s="99"/>
      <c r="E183" s="99"/>
      <c r="F183" s="101" t="s">
        <v>197</v>
      </c>
      <c r="G183" s="103">
        <f>SUM(G153:G182)</f>
        <v>2800</v>
      </c>
    </row>
    <row r="184" spans="3:5" ht="12.75">
      <c r="C184" s="1"/>
      <c r="D184" s="1"/>
      <c r="E184" s="1"/>
    </row>
    <row r="185" spans="5:7" ht="12.75">
      <c r="E185" t="s">
        <v>236</v>
      </c>
      <c r="G185" s="109">
        <f>SUM(G159:G162)</f>
        <v>0</v>
      </c>
    </row>
  </sheetData>
  <sheetProtection/>
  <mergeCells count="28">
    <mergeCell ref="E13:F13"/>
    <mergeCell ref="G13:H13"/>
    <mergeCell ref="H136:I136"/>
    <mergeCell ref="J136:R136"/>
    <mergeCell ref="H142:I142"/>
    <mergeCell ref="J142:R142"/>
    <mergeCell ref="H135:I135"/>
    <mergeCell ref="J135:R135"/>
    <mergeCell ref="H137:I137"/>
    <mergeCell ref="J137:R137"/>
    <mergeCell ref="D151:F151"/>
    <mergeCell ref="J4:K4"/>
    <mergeCell ref="C9:P9"/>
    <mergeCell ref="Q9:Q12"/>
    <mergeCell ref="C10:P10"/>
    <mergeCell ref="C13:D13"/>
    <mergeCell ref="I13:J13"/>
    <mergeCell ref="K13:L13"/>
    <mergeCell ref="M13:N13"/>
    <mergeCell ref="O13:P13"/>
    <mergeCell ref="H141:I141"/>
    <mergeCell ref="J141:R141"/>
    <mergeCell ref="H138:I138"/>
    <mergeCell ref="J138:R138"/>
    <mergeCell ref="H139:I139"/>
    <mergeCell ref="J139:R139"/>
    <mergeCell ref="H140:I140"/>
    <mergeCell ref="J140:R140"/>
  </mergeCells>
  <dataValidations count="2">
    <dataValidation type="list" allowBlank="1" showInputMessage="1" showErrorMessage="1" sqref="C4">
      <formula1>$S$4:$S$5</formula1>
    </dataValidation>
    <dataValidation type="list" allowBlank="1" sqref="H136:H142 I140:I142 I136:I138">
      <formula1>$S$9:$S$11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S185"/>
  <sheetViews>
    <sheetView zoomScale="72" zoomScaleNormal="72" zoomScalePageLayoutView="0" workbookViewId="0" topLeftCell="A106">
      <selection activeCell="C136" sqref="C136:R136"/>
    </sheetView>
  </sheetViews>
  <sheetFormatPr defaultColWidth="11.7109375" defaultRowHeight="12.75"/>
  <cols>
    <col min="1" max="1" width="1.7109375" style="0" customWidth="1"/>
    <col min="2" max="2" width="36.421875" style="0" customWidth="1"/>
    <col min="3" max="3" width="13.00390625" style="0" customWidth="1"/>
    <col min="4" max="5" width="11.140625" style="0" customWidth="1"/>
    <col min="6" max="7" width="11.7109375" style="0" customWidth="1"/>
    <col min="8" max="8" width="11.00390625" style="0" customWidth="1"/>
    <col min="9" max="9" width="9.57421875" style="0" customWidth="1"/>
    <col min="10" max="10" width="11.00390625" style="0" customWidth="1"/>
    <col min="11" max="11" width="9.57421875" style="0" customWidth="1"/>
    <col min="12" max="12" width="11.00390625" style="0" customWidth="1"/>
    <col min="13" max="13" width="9.57421875" style="0" customWidth="1"/>
    <col min="14" max="14" width="11.00390625" style="0" customWidth="1"/>
    <col min="15" max="15" width="9.57421875" style="0" customWidth="1"/>
    <col min="16" max="16" width="11.00390625" style="0" customWidth="1"/>
    <col min="17" max="17" width="16.00390625" style="0" customWidth="1"/>
    <col min="18" max="18" width="66.421875" style="0" customWidth="1"/>
    <col min="19" max="19" width="23.140625" style="0" customWidth="1"/>
  </cols>
  <sheetData>
    <row r="1" ht="7.5" customHeight="1"/>
    <row r="2" spans="2:3" ht="15">
      <c r="B2" s="70">
        <f>Lunes!B2+3</f>
        <v>40227</v>
      </c>
      <c r="C2" s="2"/>
    </row>
    <row r="3" spans="2:19" ht="12.75">
      <c r="B3" s="15" t="s">
        <v>138</v>
      </c>
      <c r="C3" s="20"/>
      <c r="D3" s="10"/>
      <c r="E3" s="10"/>
      <c r="F3" s="10"/>
      <c r="G3" s="10"/>
      <c r="H3" s="10"/>
      <c r="I3" s="10"/>
      <c r="J3" s="10"/>
      <c r="K3" s="10"/>
      <c r="L3" s="16"/>
      <c r="M3" s="16"/>
      <c r="N3" s="16"/>
      <c r="O3" s="16"/>
      <c r="P3" s="17"/>
      <c r="Q3" s="48"/>
      <c r="R3" s="65" t="s">
        <v>139</v>
      </c>
      <c r="S3" s="17" t="s">
        <v>150</v>
      </c>
    </row>
    <row r="4" spans="2:19" ht="12.75">
      <c r="B4" s="36" t="s">
        <v>153</v>
      </c>
      <c r="C4" s="35" t="s">
        <v>151</v>
      </c>
      <c r="D4" s="40"/>
      <c r="E4" s="45"/>
      <c r="F4" s="44" t="s">
        <v>146</v>
      </c>
      <c r="G4" s="44"/>
      <c r="H4" s="44"/>
      <c r="I4" s="44"/>
      <c r="J4" s="122" t="str">
        <f>IF(C4=S4,IF(J5&lt;=18.5,"Bajo Peso",IF(J5&lt;=24.9,"Peso Adecuado",IF(J5&lt;=29.9,"Sobrepeso",IF(J5&lt;=34.9,"Obesidad","Obesidad Severa")))),IF(J5&lt;=18.5,"Bajo Peso",IF(J5&lt;=24.9,"Peso Adecuado",IF(J5&lt;=29.9,"Sobrepeso",IF(J5&lt;=34.9,"Obesidad","Obesidad Severa")))))</f>
        <v>Bajo Peso</v>
      </c>
      <c r="K4" s="122"/>
      <c r="N4" s="25"/>
      <c r="O4" s="25"/>
      <c r="P4" s="25"/>
      <c r="Q4" s="50"/>
      <c r="R4" s="62"/>
      <c r="S4" s="59" t="s">
        <v>151</v>
      </c>
    </row>
    <row r="5" spans="2:19" ht="12.75">
      <c r="B5" s="37" t="s">
        <v>143</v>
      </c>
      <c r="C5" s="35">
        <v>25</v>
      </c>
      <c r="D5" s="41"/>
      <c r="E5" s="1"/>
      <c r="F5" s="32" t="s">
        <v>141</v>
      </c>
      <c r="G5" s="32"/>
      <c r="H5" s="32"/>
      <c r="I5" s="32"/>
      <c r="J5" s="28">
        <f>C7/POWER(C6/100,2)</f>
        <v>0</v>
      </c>
      <c r="O5" s="25"/>
      <c r="P5" s="25"/>
      <c r="Q5" s="18"/>
      <c r="R5" s="62"/>
      <c r="S5" s="60" t="s">
        <v>152</v>
      </c>
    </row>
    <row r="6" spans="2:18" ht="12.75">
      <c r="B6" s="37" t="s">
        <v>142</v>
      </c>
      <c r="C6" s="35">
        <v>172</v>
      </c>
      <c r="D6" s="41"/>
      <c r="E6" s="1"/>
      <c r="F6" s="31" t="s">
        <v>145</v>
      </c>
      <c r="G6" s="31"/>
      <c r="H6" s="31"/>
      <c r="I6" s="31"/>
      <c r="J6" s="29" t="e">
        <f>IF(C4=S4,((-98.42+(4.15*(C8*0.3937))-0.082*(C7*2.2))/(C7*2.2)),((-76.76+(4.15*(C8*0.3937))-0.082*(C7*2.2))/(C7*2.2)))</f>
        <v>#DIV/0!</v>
      </c>
      <c r="K6" s="21"/>
      <c r="O6" s="21"/>
      <c r="P6" s="21"/>
      <c r="Q6" s="18"/>
      <c r="R6" s="62"/>
    </row>
    <row r="7" spans="2:19" ht="12.75">
      <c r="B7" s="24" t="s">
        <v>140</v>
      </c>
      <c r="C7" s="35"/>
      <c r="D7" s="42"/>
      <c r="E7" s="46"/>
      <c r="F7" s="31" t="s">
        <v>144</v>
      </c>
      <c r="G7" s="31"/>
      <c r="H7" s="31"/>
      <c r="I7" s="31"/>
      <c r="J7" s="30">
        <f>IF(C4=S4,66.473+(13.751*C7)+(5.0033*C6)-(6.55*C5),66.551+(9.463*C7)+(4.8496*C6)-(4.6756*C5))</f>
        <v>763.2906</v>
      </c>
      <c r="K7" s="21"/>
      <c r="O7" s="21"/>
      <c r="P7" s="21"/>
      <c r="Q7" s="18"/>
      <c r="R7" s="62"/>
      <c r="S7" s="3"/>
    </row>
    <row r="8" spans="2:19" ht="12.75">
      <c r="B8" s="38" t="s">
        <v>147</v>
      </c>
      <c r="C8" s="39"/>
      <c r="D8" s="43"/>
      <c r="E8" s="47"/>
      <c r="F8" s="26"/>
      <c r="G8" s="26"/>
      <c r="H8" s="26"/>
      <c r="I8" s="8"/>
      <c r="J8" s="8"/>
      <c r="K8" s="26"/>
      <c r="L8" s="8"/>
      <c r="M8" s="8"/>
      <c r="N8" s="26"/>
      <c r="O8" s="26"/>
      <c r="P8" s="26"/>
      <c r="Q8" s="18"/>
      <c r="R8" s="62"/>
      <c r="S8" s="61" t="s">
        <v>134</v>
      </c>
    </row>
    <row r="9" spans="2:19" ht="12.75" customHeight="1">
      <c r="B9" s="22" t="s">
        <v>137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 t="s">
        <v>280</v>
      </c>
      <c r="R9" s="62"/>
      <c r="S9" s="59" t="s">
        <v>133</v>
      </c>
    </row>
    <row r="10" spans="2:19" ht="12.75">
      <c r="B10" s="23" t="s">
        <v>139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4"/>
      <c r="R10" s="62"/>
      <c r="S10" s="59" t="s">
        <v>135</v>
      </c>
    </row>
    <row r="11" spans="2:19" ht="12.75">
      <c r="B11" s="34" t="s">
        <v>154</v>
      </c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24"/>
      <c r="R11" s="62"/>
      <c r="S11" s="60" t="s">
        <v>136</v>
      </c>
    </row>
    <row r="12" spans="17:18" ht="12.75">
      <c r="Q12" s="125"/>
      <c r="R12" s="62"/>
    </row>
    <row r="13" spans="2:18" ht="12" customHeight="1">
      <c r="B13" s="4" t="s">
        <v>109</v>
      </c>
      <c r="C13" s="127" t="s">
        <v>121</v>
      </c>
      <c r="D13" s="127"/>
      <c r="E13" s="127" t="s">
        <v>122</v>
      </c>
      <c r="F13" s="127"/>
      <c r="G13" s="127" t="s">
        <v>123</v>
      </c>
      <c r="H13" s="127"/>
      <c r="I13" s="127" t="s">
        <v>124</v>
      </c>
      <c r="J13" s="127"/>
      <c r="K13" s="127" t="s">
        <v>125</v>
      </c>
      <c r="L13" s="127"/>
      <c r="M13" s="127" t="s">
        <v>126</v>
      </c>
      <c r="N13" s="127"/>
      <c r="O13" s="127" t="s">
        <v>158</v>
      </c>
      <c r="P13" s="128"/>
      <c r="Q13" s="13" t="s">
        <v>157</v>
      </c>
      <c r="R13" s="75"/>
    </row>
    <row r="14" spans="2:18" ht="12" customHeight="1">
      <c r="B14" s="9" t="s">
        <v>1</v>
      </c>
      <c r="C14" s="13" t="s">
        <v>127</v>
      </c>
      <c r="D14" s="14" t="s">
        <v>128</v>
      </c>
      <c r="E14" s="13" t="s">
        <v>127</v>
      </c>
      <c r="F14" s="14" t="s">
        <v>128</v>
      </c>
      <c r="G14" s="13" t="s">
        <v>127</v>
      </c>
      <c r="H14" s="14" t="s">
        <v>128</v>
      </c>
      <c r="I14" s="13" t="s">
        <v>127</v>
      </c>
      <c r="J14" s="14" t="s">
        <v>128</v>
      </c>
      <c r="K14" s="13" t="s">
        <v>127</v>
      </c>
      <c r="L14" s="14" t="s">
        <v>128</v>
      </c>
      <c r="M14" s="13" t="s">
        <v>127</v>
      </c>
      <c r="N14" s="14" t="s">
        <v>128</v>
      </c>
      <c r="O14" s="13" t="s">
        <v>127</v>
      </c>
      <c r="P14" s="49" t="s">
        <v>128</v>
      </c>
      <c r="Q14" s="18">
        <f>SUM(D14,F14,H14,J14,L14,N14,P14)*1</f>
        <v>0</v>
      </c>
      <c r="R14" s="62"/>
    </row>
    <row r="15" spans="2:18" ht="12" customHeight="1">
      <c r="B15" s="5" t="s">
        <v>253</v>
      </c>
      <c r="C15" s="77"/>
      <c r="D15" s="79"/>
      <c r="E15" s="77"/>
      <c r="F15" s="79"/>
      <c r="G15" s="77"/>
      <c r="H15" s="79"/>
      <c r="I15" s="77"/>
      <c r="J15" s="79"/>
      <c r="K15" s="77"/>
      <c r="L15" s="79"/>
      <c r="M15" s="77"/>
      <c r="N15" s="79"/>
      <c r="O15" s="77"/>
      <c r="P15" s="79"/>
      <c r="Q15" s="18">
        <f aca="true" t="shared" si="0" ref="Q15:Q31">SUM(D15,F15,H15,J15,L15,N15,P15)*1</f>
        <v>0</v>
      </c>
      <c r="R15" s="62"/>
    </row>
    <row r="16" spans="2:18" ht="12" customHeight="1">
      <c r="B16" s="5" t="s">
        <v>314</v>
      </c>
      <c r="C16" s="77"/>
      <c r="D16" s="79"/>
      <c r="E16" s="77"/>
      <c r="F16" s="79"/>
      <c r="G16" s="77"/>
      <c r="H16" s="79"/>
      <c r="I16" s="77"/>
      <c r="J16" s="79"/>
      <c r="K16" s="77"/>
      <c r="L16" s="79"/>
      <c r="M16" s="77"/>
      <c r="N16" s="79"/>
      <c r="O16" s="77"/>
      <c r="P16" s="79"/>
      <c r="Q16" s="18">
        <f t="shared" si="0"/>
        <v>0</v>
      </c>
      <c r="R16" s="62"/>
    </row>
    <row r="17" spans="2:18" ht="12" customHeight="1">
      <c r="B17" s="5" t="s">
        <v>356</v>
      </c>
      <c r="C17" s="77"/>
      <c r="D17" s="79"/>
      <c r="E17" s="77"/>
      <c r="F17" s="79"/>
      <c r="G17" s="77"/>
      <c r="H17" s="79"/>
      <c r="I17" s="77"/>
      <c r="J17" s="79"/>
      <c r="K17" s="77"/>
      <c r="L17" s="79"/>
      <c r="M17" s="77"/>
      <c r="N17" s="79"/>
      <c r="O17" s="77"/>
      <c r="P17" s="79"/>
      <c r="Q17" s="18">
        <f t="shared" si="0"/>
        <v>0</v>
      </c>
      <c r="R17" s="62"/>
    </row>
    <row r="18" spans="2:18" ht="12" customHeight="1">
      <c r="B18" s="5" t="s">
        <v>8</v>
      </c>
      <c r="C18" s="77"/>
      <c r="D18" s="79"/>
      <c r="E18" s="77"/>
      <c r="F18" s="79"/>
      <c r="G18" s="77"/>
      <c r="H18" s="79"/>
      <c r="I18" s="77"/>
      <c r="J18" s="79"/>
      <c r="K18" s="77"/>
      <c r="L18" s="79"/>
      <c r="M18" s="77"/>
      <c r="N18" s="79"/>
      <c r="O18" s="77"/>
      <c r="P18" s="79"/>
      <c r="Q18" s="18">
        <f t="shared" si="0"/>
        <v>0</v>
      </c>
      <c r="R18" s="62"/>
    </row>
    <row r="19" spans="2:18" ht="12" customHeight="1">
      <c r="B19" s="5" t="s">
        <v>10</v>
      </c>
      <c r="C19" s="77"/>
      <c r="D19" s="79"/>
      <c r="E19" s="77"/>
      <c r="F19" s="79"/>
      <c r="G19" s="77"/>
      <c r="H19" s="79"/>
      <c r="I19" s="77"/>
      <c r="J19" s="79"/>
      <c r="K19" s="77"/>
      <c r="L19" s="79"/>
      <c r="M19" s="77"/>
      <c r="N19" s="79"/>
      <c r="O19" s="77"/>
      <c r="P19" s="79"/>
      <c r="Q19" s="18">
        <f t="shared" si="0"/>
        <v>0</v>
      </c>
      <c r="R19" s="62"/>
    </row>
    <row r="20" spans="2:18" ht="12" customHeight="1">
      <c r="B20" s="5" t="s">
        <v>64</v>
      </c>
      <c r="C20" s="77"/>
      <c r="D20" s="79"/>
      <c r="E20" s="77"/>
      <c r="F20" s="79"/>
      <c r="G20" s="77"/>
      <c r="H20" s="79"/>
      <c r="I20" s="77"/>
      <c r="J20" s="79"/>
      <c r="K20" s="77"/>
      <c r="L20" s="79"/>
      <c r="M20" s="77"/>
      <c r="N20" s="79"/>
      <c r="O20" s="77"/>
      <c r="P20" s="79"/>
      <c r="Q20" s="18">
        <f t="shared" si="0"/>
        <v>0</v>
      </c>
      <c r="R20" s="62"/>
    </row>
    <row r="21" spans="2:18" ht="12" customHeight="1">
      <c r="B21" s="5" t="s">
        <v>13</v>
      </c>
      <c r="C21" s="77"/>
      <c r="D21" s="79"/>
      <c r="E21" s="77"/>
      <c r="F21" s="79"/>
      <c r="G21" s="77"/>
      <c r="H21" s="79"/>
      <c r="I21" s="77"/>
      <c r="J21" s="79"/>
      <c r="K21" s="77"/>
      <c r="L21" s="79"/>
      <c r="M21" s="77"/>
      <c r="N21" s="79"/>
      <c r="O21" s="77"/>
      <c r="P21" s="79"/>
      <c r="Q21" s="18">
        <f t="shared" si="0"/>
        <v>0</v>
      </c>
      <c r="R21" s="62"/>
    </row>
    <row r="22" spans="2:18" ht="12" customHeight="1">
      <c r="B22" s="5" t="s">
        <v>15</v>
      </c>
      <c r="C22" s="77"/>
      <c r="D22" s="79"/>
      <c r="E22" s="77"/>
      <c r="F22" s="79"/>
      <c r="G22" s="77"/>
      <c r="H22" s="79"/>
      <c r="I22" s="77"/>
      <c r="J22" s="79"/>
      <c r="K22" s="77"/>
      <c r="L22" s="79"/>
      <c r="M22" s="77"/>
      <c r="N22" s="79"/>
      <c r="O22" s="77"/>
      <c r="P22" s="79"/>
      <c r="Q22" s="18">
        <f t="shared" si="0"/>
        <v>0</v>
      </c>
      <c r="R22" s="62"/>
    </row>
    <row r="23" spans="2:18" ht="12" customHeight="1">
      <c r="B23" s="5" t="s">
        <v>17</v>
      </c>
      <c r="C23" s="77"/>
      <c r="D23" s="79"/>
      <c r="E23" s="77"/>
      <c r="F23" s="80"/>
      <c r="G23" s="77"/>
      <c r="H23" s="80"/>
      <c r="I23" s="77"/>
      <c r="J23" s="80"/>
      <c r="K23" s="77"/>
      <c r="L23" s="79"/>
      <c r="M23" s="77"/>
      <c r="N23" s="79"/>
      <c r="O23" s="77"/>
      <c r="P23" s="79"/>
      <c r="Q23" s="18">
        <f t="shared" si="0"/>
        <v>0</v>
      </c>
      <c r="R23" s="62"/>
    </row>
    <row r="24" spans="2:18" ht="12" customHeight="1">
      <c r="B24" s="5" t="s">
        <v>3</v>
      </c>
      <c r="C24" s="77"/>
      <c r="D24" s="79"/>
      <c r="E24" s="77"/>
      <c r="F24" s="79"/>
      <c r="G24" s="77"/>
      <c r="H24" s="79"/>
      <c r="I24" s="77"/>
      <c r="J24" s="79"/>
      <c r="K24" s="77"/>
      <c r="L24" s="79"/>
      <c r="M24" s="77"/>
      <c r="N24" s="79"/>
      <c r="O24" s="77"/>
      <c r="P24" s="79"/>
      <c r="Q24" s="18">
        <f t="shared" si="0"/>
        <v>0</v>
      </c>
      <c r="R24" s="62"/>
    </row>
    <row r="25" spans="2:18" ht="12" customHeight="1">
      <c r="B25" s="5" t="s">
        <v>5</v>
      </c>
      <c r="C25" s="77"/>
      <c r="D25" s="79"/>
      <c r="E25" s="77"/>
      <c r="F25" s="79"/>
      <c r="G25" s="77"/>
      <c r="H25" s="79"/>
      <c r="I25" s="77"/>
      <c r="J25" s="79"/>
      <c r="K25" s="77"/>
      <c r="L25" s="79"/>
      <c r="M25" s="77"/>
      <c r="N25" s="79"/>
      <c r="O25" s="77"/>
      <c r="P25" s="79"/>
      <c r="Q25" s="18">
        <f t="shared" si="0"/>
        <v>0</v>
      </c>
      <c r="R25" s="62"/>
    </row>
    <row r="26" spans="2:18" ht="12" customHeight="1">
      <c r="B26" s="5" t="s">
        <v>7</v>
      </c>
      <c r="C26" s="77"/>
      <c r="D26" s="79"/>
      <c r="E26" s="77"/>
      <c r="F26" s="79"/>
      <c r="G26" s="77"/>
      <c r="H26" s="79"/>
      <c r="I26" s="77"/>
      <c r="J26" s="79"/>
      <c r="K26" s="77"/>
      <c r="L26" s="79"/>
      <c r="M26" s="77"/>
      <c r="N26" s="79"/>
      <c r="O26" s="77"/>
      <c r="P26" s="79"/>
      <c r="Q26" s="18">
        <f t="shared" si="0"/>
        <v>0</v>
      </c>
      <c r="R26" s="63" t="s">
        <v>148</v>
      </c>
    </row>
    <row r="27" spans="2:18" ht="12" customHeight="1">
      <c r="B27" s="5" t="s">
        <v>9</v>
      </c>
      <c r="C27" s="77"/>
      <c r="D27" s="79"/>
      <c r="E27" s="77"/>
      <c r="F27" s="79"/>
      <c r="G27" s="77"/>
      <c r="H27" s="79"/>
      <c r="I27" s="77"/>
      <c r="J27" s="79"/>
      <c r="K27" s="77"/>
      <c r="L27" s="79"/>
      <c r="M27" s="77"/>
      <c r="N27" s="79"/>
      <c r="O27" s="77"/>
      <c r="P27" s="79"/>
      <c r="Q27" s="18">
        <f t="shared" si="0"/>
        <v>0</v>
      </c>
      <c r="R27" s="62"/>
    </row>
    <row r="28" spans="2:18" ht="12" customHeight="1">
      <c r="B28" s="5" t="s">
        <v>11</v>
      </c>
      <c r="C28" s="77"/>
      <c r="D28" s="79"/>
      <c r="E28" s="77"/>
      <c r="F28" s="79"/>
      <c r="G28" s="77"/>
      <c r="H28" s="79"/>
      <c r="I28" s="77"/>
      <c r="J28" s="79"/>
      <c r="K28" s="77"/>
      <c r="L28" s="79"/>
      <c r="M28" s="77"/>
      <c r="N28" s="79"/>
      <c r="O28" s="77"/>
      <c r="P28" s="79"/>
      <c r="Q28" s="18">
        <f t="shared" si="0"/>
        <v>0</v>
      </c>
      <c r="R28" s="62"/>
    </row>
    <row r="29" spans="2:18" ht="12" customHeight="1">
      <c r="B29" s="5" t="s">
        <v>12</v>
      </c>
      <c r="C29" s="77"/>
      <c r="D29" s="79"/>
      <c r="E29" s="77"/>
      <c r="F29" s="79"/>
      <c r="G29" s="77"/>
      <c r="H29" s="79"/>
      <c r="I29" s="77"/>
      <c r="J29" s="79"/>
      <c r="K29" s="77"/>
      <c r="L29" s="79"/>
      <c r="M29" s="77"/>
      <c r="N29" s="79"/>
      <c r="O29" s="77"/>
      <c r="P29" s="79"/>
      <c r="Q29" s="18">
        <f t="shared" si="0"/>
        <v>0</v>
      </c>
      <c r="R29" s="62"/>
    </row>
    <row r="30" spans="2:18" ht="12" customHeight="1">
      <c r="B30" s="5" t="s">
        <v>14</v>
      </c>
      <c r="C30" s="77"/>
      <c r="D30" s="79"/>
      <c r="E30" s="77"/>
      <c r="F30" s="79"/>
      <c r="G30" s="77"/>
      <c r="H30" s="79"/>
      <c r="I30" s="77"/>
      <c r="J30" s="79"/>
      <c r="K30" s="77"/>
      <c r="L30" s="79"/>
      <c r="M30" s="77"/>
      <c r="N30" s="79"/>
      <c r="O30" s="77"/>
      <c r="P30" s="79"/>
      <c r="Q30" s="18">
        <f t="shared" si="0"/>
        <v>0</v>
      </c>
      <c r="R30" s="62"/>
    </row>
    <row r="31" spans="2:18" ht="12" customHeight="1">
      <c r="B31" s="5" t="s">
        <v>16</v>
      </c>
      <c r="C31" s="77"/>
      <c r="D31" s="79"/>
      <c r="E31" s="77"/>
      <c r="F31" s="79"/>
      <c r="G31" s="77"/>
      <c r="H31" s="79"/>
      <c r="I31" s="77"/>
      <c r="J31" s="79"/>
      <c r="K31" s="77"/>
      <c r="L31" s="79"/>
      <c r="M31" s="77"/>
      <c r="N31" s="79"/>
      <c r="O31" s="77"/>
      <c r="P31" s="79"/>
      <c r="Q31" s="18">
        <f t="shared" si="0"/>
        <v>0</v>
      </c>
      <c r="R31" s="62"/>
    </row>
    <row r="32" spans="2:18" ht="12" customHeight="1">
      <c r="B32" s="11" t="s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66"/>
      <c r="R32" s="67"/>
    </row>
    <row r="33" spans="2:18" ht="12" customHeight="1">
      <c r="B33" s="6" t="s">
        <v>19</v>
      </c>
      <c r="C33" s="77"/>
      <c r="D33" s="79"/>
      <c r="E33" s="77"/>
      <c r="F33" s="79"/>
      <c r="G33" s="77"/>
      <c r="H33" s="79"/>
      <c r="I33" s="77"/>
      <c r="J33" s="79"/>
      <c r="K33" s="77"/>
      <c r="L33" s="79"/>
      <c r="M33" s="77"/>
      <c r="N33" s="79"/>
      <c r="O33" s="77"/>
      <c r="P33" s="79"/>
      <c r="Q33" s="18">
        <f aca="true" t="shared" si="1" ref="Q33:Q46">SUM(D33,F33,H33,J33,L33,N33,P33)*1</f>
        <v>0</v>
      </c>
      <c r="R33" s="62"/>
    </row>
    <row r="34" spans="2:18" ht="12" customHeight="1">
      <c r="B34" s="6" t="s">
        <v>21</v>
      </c>
      <c r="C34" s="77"/>
      <c r="D34" s="79"/>
      <c r="E34" s="77"/>
      <c r="F34" s="79"/>
      <c r="G34" s="77"/>
      <c r="H34" s="79"/>
      <c r="I34" s="77"/>
      <c r="J34" s="79"/>
      <c r="K34" s="77"/>
      <c r="L34" s="79"/>
      <c r="M34" s="77"/>
      <c r="N34" s="79"/>
      <c r="O34" s="77"/>
      <c r="P34" s="79"/>
      <c r="Q34" s="18">
        <f t="shared" si="1"/>
        <v>0</v>
      </c>
      <c r="R34" s="62"/>
    </row>
    <row r="35" spans="2:18" ht="12" customHeight="1">
      <c r="B35" s="6" t="s">
        <v>23</v>
      </c>
      <c r="C35" s="77"/>
      <c r="D35" s="79"/>
      <c r="E35" s="77"/>
      <c r="F35" s="79"/>
      <c r="G35" s="77"/>
      <c r="H35" s="79"/>
      <c r="I35" s="77"/>
      <c r="J35" s="79"/>
      <c r="K35" s="77"/>
      <c r="L35" s="79"/>
      <c r="M35" s="77"/>
      <c r="N35" s="79"/>
      <c r="O35" s="77"/>
      <c r="P35" s="79"/>
      <c r="Q35" s="18">
        <f t="shared" si="1"/>
        <v>0</v>
      </c>
      <c r="R35" s="62"/>
    </row>
    <row r="36" spans="2:18" ht="12" customHeight="1">
      <c r="B36" s="6" t="s">
        <v>25</v>
      </c>
      <c r="C36" s="77"/>
      <c r="D36" s="79"/>
      <c r="E36" s="77"/>
      <c r="F36" s="79"/>
      <c r="G36" s="77"/>
      <c r="H36" s="79"/>
      <c r="I36" s="77"/>
      <c r="J36" s="79"/>
      <c r="K36" s="77"/>
      <c r="L36" s="79"/>
      <c r="M36" s="77"/>
      <c r="N36" s="79"/>
      <c r="O36" s="77"/>
      <c r="P36" s="79"/>
      <c r="Q36" s="18">
        <f t="shared" si="1"/>
        <v>0</v>
      </c>
      <c r="R36" s="62"/>
    </row>
    <row r="37" spans="2:18" ht="12" customHeight="1">
      <c r="B37" s="6" t="s">
        <v>27</v>
      </c>
      <c r="C37" s="77"/>
      <c r="D37" s="79"/>
      <c r="E37" s="77"/>
      <c r="F37" s="79"/>
      <c r="G37" s="77"/>
      <c r="H37" s="79"/>
      <c r="I37" s="77"/>
      <c r="J37" s="79"/>
      <c r="K37" s="77"/>
      <c r="L37" s="79"/>
      <c r="M37" s="77"/>
      <c r="N37" s="79"/>
      <c r="O37" s="77"/>
      <c r="P37" s="79"/>
      <c r="Q37" s="18">
        <f t="shared" si="1"/>
        <v>0</v>
      </c>
      <c r="R37" s="62"/>
    </row>
    <row r="38" spans="2:18" ht="12" customHeight="1">
      <c r="B38" s="6" t="s">
        <v>29</v>
      </c>
      <c r="C38" s="77"/>
      <c r="D38" s="79"/>
      <c r="E38" s="77"/>
      <c r="F38" s="79"/>
      <c r="G38" s="77"/>
      <c r="H38" s="79"/>
      <c r="I38" s="77"/>
      <c r="J38" s="79"/>
      <c r="K38" s="77"/>
      <c r="L38" s="79"/>
      <c r="M38" s="77"/>
      <c r="N38" s="79"/>
      <c r="O38" s="77"/>
      <c r="P38" s="79"/>
      <c r="Q38" s="18">
        <f t="shared" si="1"/>
        <v>0</v>
      </c>
      <c r="R38" s="62"/>
    </row>
    <row r="39" spans="2:18" ht="12" customHeight="1">
      <c r="B39" s="6" t="s">
        <v>31</v>
      </c>
      <c r="C39" s="77"/>
      <c r="D39" s="79"/>
      <c r="E39" s="77"/>
      <c r="F39" s="79"/>
      <c r="G39" s="77"/>
      <c r="H39" s="79"/>
      <c r="I39" s="77"/>
      <c r="J39" s="79"/>
      <c r="K39" s="77"/>
      <c r="L39" s="79"/>
      <c r="M39" s="77"/>
      <c r="N39" s="79"/>
      <c r="O39" s="77"/>
      <c r="P39" s="79"/>
      <c r="Q39" s="18">
        <f t="shared" si="1"/>
        <v>0</v>
      </c>
      <c r="R39" s="62"/>
    </row>
    <row r="40" spans="2:18" ht="12" customHeight="1">
      <c r="B40" s="6" t="s">
        <v>20</v>
      </c>
      <c r="C40" s="77"/>
      <c r="D40" s="79"/>
      <c r="E40" s="77"/>
      <c r="F40" s="79"/>
      <c r="G40" s="77"/>
      <c r="H40" s="79"/>
      <c r="I40" s="77"/>
      <c r="J40" s="79"/>
      <c r="K40" s="77"/>
      <c r="L40" s="79"/>
      <c r="M40" s="77"/>
      <c r="N40" s="79"/>
      <c r="O40" s="77"/>
      <c r="P40" s="79"/>
      <c r="Q40" s="18">
        <f t="shared" si="1"/>
        <v>0</v>
      </c>
      <c r="R40" s="62"/>
    </row>
    <row r="41" spans="2:18" ht="12" customHeight="1">
      <c r="B41" s="6" t="s">
        <v>22</v>
      </c>
      <c r="C41" s="77"/>
      <c r="D41" s="79"/>
      <c r="E41" s="77"/>
      <c r="F41" s="79"/>
      <c r="G41" s="77"/>
      <c r="H41" s="79"/>
      <c r="I41" s="77"/>
      <c r="J41" s="79"/>
      <c r="K41" s="77"/>
      <c r="L41" s="79"/>
      <c r="M41" s="77"/>
      <c r="N41" s="79"/>
      <c r="O41" s="77"/>
      <c r="P41" s="79"/>
      <c r="Q41" s="18">
        <f t="shared" si="1"/>
        <v>0</v>
      </c>
      <c r="R41" s="62"/>
    </row>
    <row r="42" spans="2:18" ht="12" customHeight="1">
      <c r="B42" s="6" t="s">
        <v>24</v>
      </c>
      <c r="C42" s="77"/>
      <c r="D42" s="79"/>
      <c r="E42" s="77"/>
      <c r="F42" s="79"/>
      <c r="G42" s="77"/>
      <c r="H42" s="79"/>
      <c r="I42" s="77"/>
      <c r="J42" s="79"/>
      <c r="K42" s="77"/>
      <c r="L42" s="79"/>
      <c r="M42" s="77"/>
      <c r="N42" s="79"/>
      <c r="O42" s="77"/>
      <c r="P42" s="79"/>
      <c r="Q42" s="18">
        <f t="shared" si="1"/>
        <v>0</v>
      </c>
      <c r="R42" s="62"/>
    </row>
    <row r="43" spans="2:18" ht="12" customHeight="1">
      <c r="B43" s="6" t="s">
        <v>26</v>
      </c>
      <c r="C43" s="77"/>
      <c r="D43" s="79"/>
      <c r="E43" s="77"/>
      <c r="F43" s="79"/>
      <c r="G43" s="77"/>
      <c r="H43" s="79"/>
      <c r="I43" s="77"/>
      <c r="J43" s="79"/>
      <c r="K43" s="77"/>
      <c r="L43" s="79"/>
      <c r="M43" s="77"/>
      <c r="N43" s="79"/>
      <c r="O43" s="77"/>
      <c r="P43" s="79"/>
      <c r="Q43" s="18">
        <f t="shared" si="1"/>
        <v>0</v>
      </c>
      <c r="R43" s="62"/>
    </row>
    <row r="44" spans="2:18" ht="12" customHeight="1">
      <c r="B44" s="6" t="s">
        <v>28</v>
      </c>
      <c r="C44" s="77"/>
      <c r="D44" s="79"/>
      <c r="E44" s="77"/>
      <c r="F44" s="79"/>
      <c r="G44" s="77"/>
      <c r="H44" s="79"/>
      <c r="I44" s="77"/>
      <c r="J44" s="79"/>
      <c r="K44" s="77"/>
      <c r="L44" s="79"/>
      <c r="M44" s="77"/>
      <c r="N44" s="79"/>
      <c r="O44" s="77"/>
      <c r="P44" s="79"/>
      <c r="Q44" s="18">
        <f t="shared" si="1"/>
        <v>0</v>
      </c>
      <c r="R44" s="62"/>
    </row>
    <row r="45" spans="2:18" ht="12" customHeight="1">
      <c r="B45" s="6" t="s">
        <v>30</v>
      </c>
      <c r="C45" s="77"/>
      <c r="D45" s="79"/>
      <c r="E45" s="77"/>
      <c r="F45" s="79"/>
      <c r="G45" s="77"/>
      <c r="H45" s="79"/>
      <c r="I45" s="77"/>
      <c r="J45" s="79"/>
      <c r="K45" s="77"/>
      <c r="L45" s="79"/>
      <c r="M45" s="77"/>
      <c r="N45" s="79"/>
      <c r="O45" s="77"/>
      <c r="P45" s="79"/>
      <c r="Q45" s="18">
        <f t="shared" si="1"/>
        <v>0</v>
      </c>
      <c r="R45" s="62"/>
    </row>
    <row r="46" spans="2:18" ht="12" customHeight="1">
      <c r="B46" s="6" t="s">
        <v>32</v>
      </c>
      <c r="C46" s="77"/>
      <c r="D46" s="79"/>
      <c r="E46" s="77"/>
      <c r="F46" s="79"/>
      <c r="G46" s="77"/>
      <c r="H46" s="79"/>
      <c r="I46" s="77"/>
      <c r="J46" s="79"/>
      <c r="K46" s="77"/>
      <c r="L46" s="79"/>
      <c r="M46" s="77"/>
      <c r="N46" s="79"/>
      <c r="O46" s="77"/>
      <c r="P46" s="79"/>
      <c r="Q46" s="18">
        <f t="shared" si="1"/>
        <v>0</v>
      </c>
      <c r="R46" s="62"/>
    </row>
    <row r="47" spans="2:18" ht="12" customHeight="1">
      <c r="B47" s="12" t="s">
        <v>33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66"/>
      <c r="R47" s="67"/>
    </row>
    <row r="48" spans="2:18" ht="12" customHeight="1">
      <c r="B48" s="6" t="s">
        <v>34</v>
      </c>
      <c r="C48" s="77"/>
      <c r="D48" s="79"/>
      <c r="E48" s="77"/>
      <c r="F48" s="79"/>
      <c r="G48" s="77"/>
      <c r="H48" s="79"/>
      <c r="I48" s="77"/>
      <c r="J48" s="79"/>
      <c r="K48" s="77"/>
      <c r="L48" s="79"/>
      <c r="M48" s="77"/>
      <c r="N48" s="79"/>
      <c r="O48" s="77"/>
      <c r="P48" s="79"/>
      <c r="Q48" s="18">
        <f aca="true" t="shared" si="2" ref="Q48:Q63">SUM(D48,F48,H48,J48,L48,N48,P48)*1</f>
        <v>0</v>
      </c>
      <c r="R48" s="62"/>
    </row>
    <row r="49" spans="2:18" ht="12" customHeight="1">
      <c r="B49" s="6" t="s">
        <v>36</v>
      </c>
      <c r="C49" s="77"/>
      <c r="D49" s="79"/>
      <c r="E49" s="77"/>
      <c r="F49" s="79"/>
      <c r="G49" s="77"/>
      <c r="H49" s="79"/>
      <c r="I49" s="77"/>
      <c r="J49" s="79"/>
      <c r="K49" s="77"/>
      <c r="L49" s="79"/>
      <c r="M49" s="77"/>
      <c r="N49" s="79"/>
      <c r="O49" s="77"/>
      <c r="P49" s="79"/>
      <c r="Q49" s="18">
        <f t="shared" si="2"/>
        <v>0</v>
      </c>
      <c r="R49" s="62"/>
    </row>
    <row r="50" spans="2:18" ht="12" customHeight="1">
      <c r="B50" s="6" t="s">
        <v>38</v>
      </c>
      <c r="C50" s="77"/>
      <c r="D50" s="79"/>
      <c r="E50" s="77"/>
      <c r="F50" s="79"/>
      <c r="G50" s="77"/>
      <c r="H50" s="79"/>
      <c r="I50" s="77"/>
      <c r="J50" s="79"/>
      <c r="K50" s="77"/>
      <c r="L50" s="79"/>
      <c r="M50" s="77"/>
      <c r="N50" s="79"/>
      <c r="O50" s="77"/>
      <c r="P50" s="79"/>
      <c r="Q50" s="18">
        <f t="shared" si="2"/>
        <v>0</v>
      </c>
      <c r="R50" s="62"/>
    </row>
    <row r="51" spans="2:18" ht="12" customHeight="1">
      <c r="B51" s="6" t="s">
        <v>40</v>
      </c>
      <c r="C51" s="77"/>
      <c r="D51" s="79"/>
      <c r="E51" s="77"/>
      <c r="F51" s="79"/>
      <c r="G51" s="77"/>
      <c r="H51" s="79"/>
      <c r="I51" s="77"/>
      <c r="J51" s="79"/>
      <c r="K51" s="77"/>
      <c r="L51" s="79"/>
      <c r="M51" s="77"/>
      <c r="N51" s="79"/>
      <c r="O51" s="77"/>
      <c r="P51" s="79"/>
      <c r="Q51" s="18">
        <f t="shared" si="2"/>
        <v>0</v>
      </c>
      <c r="R51" s="62"/>
    </row>
    <row r="52" spans="2:18" ht="12" customHeight="1">
      <c r="B52" s="6" t="s">
        <v>331</v>
      </c>
      <c r="C52" s="77"/>
      <c r="D52" s="79"/>
      <c r="E52" s="77"/>
      <c r="F52" s="79"/>
      <c r="G52" s="77"/>
      <c r="H52" s="79"/>
      <c r="I52" s="77"/>
      <c r="J52" s="79"/>
      <c r="K52" s="77"/>
      <c r="L52" s="79"/>
      <c r="M52" s="77"/>
      <c r="N52" s="79"/>
      <c r="O52" s="77"/>
      <c r="P52" s="79"/>
      <c r="Q52" s="18">
        <f t="shared" si="2"/>
        <v>0</v>
      </c>
      <c r="R52" s="62"/>
    </row>
    <row r="53" spans="2:18" ht="12" customHeight="1">
      <c r="B53" s="6" t="s">
        <v>330</v>
      </c>
      <c r="C53" s="77"/>
      <c r="D53" s="79"/>
      <c r="E53" s="77"/>
      <c r="F53" s="79"/>
      <c r="G53" s="77"/>
      <c r="H53" s="79"/>
      <c r="I53" s="77"/>
      <c r="J53" s="79"/>
      <c r="K53" s="77"/>
      <c r="L53" s="79"/>
      <c r="M53" s="77"/>
      <c r="N53" s="79"/>
      <c r="O53" s="77"/>
      <c r="P53" s="79"/>
      <c r="Q53" s="18">
        <f t="shared" si="2"/>
        <v>0</v>
      </c>
      <c r="R53" s="62"/>
    </row>
    <row r="54" spans="2:18" ht="12" customHeight="1">
      <c r="B54" s="6" t="s">
        <v>241</v>
      </c>
      <c r="C54" s="77"/>
      <c r="D54" s="79"/>
      <c r="E54" s="77"/>
      <c r="F54" s="79"/>
      <c r="G54" s="77"/>
      <c r="H54" s="79"/>
      <c r="I54" s="77"/>
      <c r="J54" s="79"/>
      <c r="K54" s="77"/>
      <c r="L54" s="79"/>
      <c r="M54" s="77"/>
      <c r="N54" s="79"/>
      <c r="O54" s="77"/>
      <c r="P54" s="79"/>
      <c r="Q54" s="18">
        <f t="shared" si="2"/>
        <v>0</v>
      </c>
      <c r="R54" s="62"/>
    </row>
    <row r="55" spans="2:18" ht="12" customHeight="1">
      <c r="B55" s="6" t="s">
        <v>47</v>
      </c>
      <c r="C55" s="77"/>
      <c r="D55" s="79"/>
      <c r="E55" s="77"/>
      <c r="F55" s="79"/>
      <c r="G55" s="77"/>
      <c r="H55" s="79"/>
      <c r="I55" s="77"/>
      <c r="J55" s="79"/>
      <c r="K55" s="77"/>
      <c r="L55" s="79"/>
      <c r="M55" s="77"/>
      <c r="N55" s="79"/>
      <c r="O55" s="77"/>
      <c r="P55" s="79"/>
      <c r="Q55" s="18">
        <f t="shared" si="2"/>
        <v>0</v>
      </c>
      <c r="R55" s="62"/>
    </row>
    <row r="56" spans="2:18" ht="12" customHeight="1">
      <c r="B56" s="6" t="s">
        <v>172</v>
      </c>
      <c r="C56" s="77"/>
      <c r="D56" s="79"/>
      <c r="E56" s="77"/>
      <c r="F56" s="79"/>
      <c r="G56" s="77"/>
      <c r="H56" s="79"/>
      <c r="I56" s="77"/>
      <c r="J56" s="79"/>
      <c r="K56" s="77"/>
      <c r="L56" s="79"/>
      <c r="M56" s="77"/>
      <c r="N56" s="79"/>
      <c r="O56" s="77"/>
      <c r="P56" s="79"/>
      <c r="Q56" s="18">
        <f t="shared" si="2"/>
        <v>0</v>
      </c>
      <c r="R56" s="62"/>
    </row>
    <row r="57" spans="2:18" ht="12" customHeight="1">
      <c r="B57" s="6" t="s">
        <v>37</v>
      </c>
      <c r="C57" s="77"/>
      <c r="D57" s="79"/>
      <c r="E57" s="77"/>
      <c r="F57" s="79"/>
      <c r="G57" s="77"/>
      <c r="H57" s="79"/>
      <c r="I57" s="77"/>
      <c r="J57" s="79"/>
      <c r="K57" s="77"/>
      <c r="L57" s="79"/>
      <c r="M57" s="77"/>
      <c r="N57" s="79"/>
      <c r="O57" s="77"/>
      <c r="P57" s="79"/>
      <c r="Q57" s="18">
        <f t="shared" si="2"/>
        <v>0</v>
      </c>
      <c r="R57" s="62"/>
    </row>
    <row r="58" spans="2:18" ht="12" customHeight="1">
      <c r="B58" s="6" t="s">
        <v>39</v>
      </c>
      <c r="C58" s="77"/>
      <c r="D58" s="79"/>
      <c r="E58" s="77"/>
      <c r="F58" s="79"/>
      <c r="G58" s="77"/>
      <c r="H58" s="79"/>
      <c r="I58" s="77"/>
      <c r="J58" s="79"/>
      <c r="K58" s="77"/>
      <c r="L58" s="79"/>
      <c r="M58" s="77"/>
      <c r="N58" s="79"/>
      <c r="O58" s="77"/>
      <c r="P58" s="79"/>
      <c r="Q58" s="18">
        <f t="shared" si="2"/>
        <v>0</v>
      </c>
      <c r="R58" s="62"/>
    </row>
    <row r="59" spans="2:18" ht="12" customHeight="1">
      <c r="B59" s="6" t="s">
        <v>41</v>
      </c>
      <c r="C59" s="77"/>
      <c r="D59" s="79"/>
      <c r="E59" s="77"/>
      <c r="F59" s="79"/>
      <c r="G59" s="77"/>
      <c r="H59" s="79"/>
      <c r="I59" s="77"/>
      <c r="J59" s="79"/>
      <c r="K59" s="77"/>
      <c r="L59" s="79"/>
      <c r="M59" s="77"/>
      <c r="N59" s="79"/>
      <c r="O59" s="77"/>
      <c r="P59" s="79"/>
      <c r="Q59" s="18">
        <f t="shared" si="2"/>
        <v>0</v>
      </c>
      <c r="R59" s="62"/>
    </row>
    <row r="60" spans="2:18" ht="12" customHeight="1">
      <c r="B60" s="6" t="s">
        <v>43</v>
      </c>
      <c r="C60" s="77"/>
      <c r="D60" s="79"/>
      <c r="E60" s="77"/>
      <c r="F60" s="79"/>
      <c r="G60" s="77"/>
      <c r="H60" s="79"/>
      <c r="I60" s="77"/>
      <c r="J60" s="79"/>
      <c r="K60" s="77"/>
      <c r="L60" s="79"/>
      <c r="M60" s="77"/>
      <c r="N60" s="79"/>
      <c r="O60" s="77"/>
      <c r="P60" s="79"/>
      <c r="Q60" s="18">
        <f t="shared" si="2"/>
        <v>0</v>
      </c>
      <c r="R60" s="62"/>
    </row>
    <row r="61" spans="2:18" ht="12" customHeight="1">
      <c r="B61" s="6" t="s">
        <v>44</v>
      </c>
      <c r="C61" s="77"/>
      <c r="D61" s="79"/>
      <c r="E61" s="77"/>
      <c r="F61" s="79"/>
      <c r="G61" s="77"/>
      <c r="H61" s="79"/>
      <c r="I61" s="77"/>
      <c r="J61" s="79"/>
      <c r="K61" s="77"/>
      <c r="L61" s="79"/>
      <c r="M61" s="77"/>
      <c r="N61" s="79"/>
      <c r="O61" s="77"/>
      <c r="P61" s="79"/>
      <c r="Q61" s="18">
        <f t="shared" si="2"/>
        <v>0</v>
      </c>
      <c r="R61" s="62"/>
    </row>
    <row r="62" spans="2:18" ht="12" customHeight="1">
      <c r="B62" s="6" t="s">
        <v>46</v>
      </c>
      <c r="C62" s="77"/>
      <c r="D62" s="79"/>
      <c r="E62" s="77"/>
      <c r="F62" s="79"/>
      <c r="G62" s="77"/>
      <c r="H62" s="79"/>
      <c r="I62" s="77"/>
      <c r="J62" s="79"/>
      <c r="K62" s="77"/>
      <c r="L62" s="79"/>
      <c r="M62" s="77"/>
      <c r="N62" s="79"/>
      <c r="O62" s="77"/>
      <c r="P62" s="79"/>
      <c r="Q62" s="18">
        <f t="shared" si="2"/>
        <v>0</v>
      </c>
      <c r="R62" s="62"/>
    </row>
    <row r="63" spans="2:18" ht="12" customHeight="1">
      <c r="B63" s="6" t="s">
        <v>48</v>
      </c>
      <c r="C63" s="77"/>
      <c r="D63" s="79"/>
      <c r="E63" s="77"/>
      <c r="F63" s="79"/>
      <c r="G63" s="77"/>
      <c r="H63" s="79"/>
      <c r="I63" s="77"/>
      <c r="J63" s="79"/>
      <c r="K63" s="77"/>
      <c r="L63" s="79"/>
      <c r="M63" s="77"/>
      <c r="N63" s="79"/>
      <c r="O63" s="77"/>
      <c r="P63" s="79"/>
      <c r="Q63" s="18">
        <f t="shared" si="2"/>
        <v>0</v>
      </c>
      <c r="R63" s="62"/>
    </row>
    <row r="64" spans="2:18" ht="12" customHeight="1">
      <c r="B64" s="12" t="s">
        <v>49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  <c r="O64" s="81"/>
      <c r="P64" s="82"/>
      <c r="Q64" s="66"/>
      <c r="R64" s="67"/>
    </row>
    <row r="65" spans="2:18" ht="12" customHeight="1">
      <c r="B65" s="6" t="s">
        <v>315</v>
      </c>
      <c r="C65" s="77"/>
      <c r="D65" s="79"/>
      <c r="E65" s="77"/>
      <c r="F65" s="79"/>
      <c r="G65" s="77"/>
      <c r="H65" s="79"/>
      <c r="I65" s="77"/>
      <c r="J65" s="79"/>
      <c r="K65" s="77"/>
      <c r="L65" s="79"/>
      <c r="M65" s="77"/>
      <c r="N65" s="79"/>
      <c r="O65" s="77"/>
      <c r="P65" s="79"/>
      <c r="Q65" s="18">
        <f aca="true" t="shared" si="3" ref="Q65:Q79">SUM(D65,F65,H65,J65,L65,N65,P65)*1</f>
        <v>0</v>
      </c>
      <c r="R65" s="62"/>
    </row>
    <row r="66" spans="2:18" ht="12" customHeight="1">
      <c r="B66" s="6" t="s">
        <v>52</v>
      </c>
      <c r="C66" s="77"/>
      <c r="D66" s="79"/>
      <c r="E66" s="77"/>
      <c r="F66" s="79"/>
      <c r="G66" s="77"/>
      <c r="H66" s="79"/>
      <c r="I66" s="77"/>
      <c r="J66" s="79"/>
      <c r="K66" s="77"/>
      <c r="L66" s="79"/>
      <c r="M66" s="77"/>
      <c r="N66" s="79"/>
      <c r="O66" s="77"/>
      <c r="P66" s="79"/>
      <c r="Q66" s="18">
        <f t="shared" si="3"/>
        <v>0</v>
      </c>
      <c r="R66" s="62"/>
    </row>
    <row r="67" spans="2:18" ht="12" customHeight="1">
      <c r="B67" s="6" t="s">
        <v>54</v>
      </c>
      <c r="C67" s="77"/>
      <c r="D67" s="79"/>
      <c r="E67" s="77"/>
      <c r="F67" s="79"/>
      <c r="G67" s="77"/>
      <c r="H67" s="79"/>
      <c r="I67" s="77"/>
      <c r="J67" s="79"/>
      <c r="K67" s="77"/>
      <c r="L67" s="79"/>
      <c r="M67" s="77"/>
      <c r="N67" s="79"/>
      <c r="O67" s="77"/>
      <c r="P67" s="79"/>
      <c r="Q67" s="18">
        <f t="shared" si="3"/>
        <v>0</v>
      </c>
      <c r="R67" s="62"/>
    </row>
    <row r="68" spans="2:18" ht="12" customHeight="1">
      <c r="B68" s="6" t="s">
        <v>55</v>
      </c>
      <c r="C68" s="77"/>
      <c r="D68" s="79"/>
      <c r="E68" s="77"/>
      <c r="F68" s="79"/>
      <c r="G68" s="77"/>
      <c r="H68" s="79"/>
      <c r="I68" s="77"/>
      <c r="J68" s="79"/>
      <c r="K68" s="77"/>
      <c r="L68" s="79"/>
      <c r="M68" s="77"/>
      <c r="N68" s="79"/>
      <c r="O68" s="77"/>
      <c r="P68" s="79"/>
      <c r="Q68" s="18">
        <f t="shared" si="3"/>
        <v>0</v>
      </c>
      <c r="R68" s="62"/>
    </row>
    <row r="69" spans="2:18" ht="12" customHeight="1">
      <c r="B69" s="6" t="s">
        <v>57</v>
      </c>
      <c r="C69" s="77"/>
      <c r="D69" s="79"/>
      <c r="E69" s="77"/>
      <c r="F69" s="79"/>
      <c r="G69" s="77"/>
      <c r="H69" s="79"/>
      <c r="I69" s="77"/>
      <c r="J69" s="79"/>
      <c r="K69" s="77"/>
      <c r="L69" s="79"/>
      <c r="M69" s="77"/>
      <c r="N69" s="79"/>
      <c r="O69" s="77"/>
      <c r="P69" s="79"/>
      <c r="Q69" s="18">
        <f t="shared" si="3"/>
        <v>0</v>
      </c>
      <c r="R69" s="62"/>
    </row>
    <row r="70" spans="2:18" ht="12" customHeight="1">
      <c r="B70" s="6" t="s">
        <v>59</v>
      </c>
      <c r="C70" s="77"/>
      <c r="D70" s="79"/>
      <c r="E70" s="77"/>
      <c r="F70" s="79"/>
      <c r="G70" s="77"/>
      <c r="H70" s="79"/>
      <c r="I70" s="77"/>
      <c r="J70" s="79"/>
      <c r="K70" s="77"/>
      <c r="L70" s="79"/>
      <c r="M70" s="77"/>
      <c r="N70" s="79"/>
      <c r="O70" s="77"/>
      <c r="P70" s="79"/>
      <c r="Q70" s="18">
        <f t="shared" si="3"/>
        <v>0</v>
      </c>
      <c r="R70" s="62"/>
    </row>
    <row r="71" spans="2:18" ht="12" customHeight="1">
      <c r="B71" s="6" t="s">
        <v>61</v>
      </c>
      <c r="C71" s="77"/>
      <c r="D71" s="79"/>
      <c r="E71" s="77"/>
      <c r="F71" s="79"/>
      <c r="G71" s="77"/>
      <c r="H71" s="79"/>
      <c r="I71" s="77"/>
      <c r="J71" s="79"/>
      <c r="K71" s="77"/>
      <c r="L71" s="79"/>
      <c r="M71" s="77"/>
      <c r="N71" s="79"/>
      <c r="O71" s="77"/>
      <c r="P71" s="79"/>
      <c r="Q71" s="18">
        <f t="shared" si="3"/>
        <v>0</v>
      </c>
      <c r="R71" s="62"/>
    </row>
    <row r="72" spans="2:18" ht="12" customHeight="1">
      <c r="B72" s="6" t="s">
        <v>63</v>
      </c>
      <c r="C72" s="77"/>
      <c r="D72" s="79"/>
      <c r="E72" s="77"/>
      <c r="F72" s="79"/>
      <c r="G72" s="77"/>
      <c r="H72" s="79"/>
      <c r="I72" s="77"/>
      <c r="J72" s="79"/>
      <c r="K72" s="77"/>
      <c r="L72" s="79"/>
      <c r="M72" s="77"/>
      <c r="N72" s="79"/>
      <c r="O72" s="77"/>
      <c r="P72" s="79"/>
      <c r="Q72" s="18">
        <f t="shared" si="3"/>
        <v>0</v>
      </c>
      <c r="R72" s="62"/>
    </row>
    <row r="73" spans="2:18" ht="12" customHeight="1">
      <c r="B73" s="6" t="s">
        <v>51</v>
      </c>
      <c r="C73" s="77"/>
      <c r="D73" s="79"/>
      <c r="E73" s="77"/>
      <c r="F73" s="79"/>
      <c r="G73" s="77"/>
      <c r="H73" s="79"/>
      <c r="I73" s="77"/>
      <c r="J73" s="79"/>
      <c r="K73" s="77"/>
      <c r="L73" s="79"/>
      <c r="M73" s="77"/>
      <c r="N73" s="79"/>
      <c r="O73" s="77"/>
      <c r="P73" s="79"/>
      <c r="Q73" s="18">
        <f t="shared" si="3"/>
        <v>0</v>
      </c>
      <c r="R73" s="62"/>
    </row>
    <row r="74" spans="2:18" ht="12" customHeight="1">
      <c r="B74" s="6" t="s">
        <v>358</v>
      </c>
      <c r="C74" s="77"/>
      <c r="D74" s="79"/>
      <c r="E74" s="77"/>
      <c r="F74" s="79"/>
      <c r="G74" s="77"/>
      <c r="H74" s="79"/>
      <c r="I74" s="77"/>
      <c r="J74" s="79"/>
      <c r="K74" s="77"/>
      <c r="L74" s="79"/>
      <c r="M74" s="77"/>
      <c r="N74" s="79"/>
      <c r="O74" s="77"/>
      <c r="P74" s="79"/>
      <c r="Q74" s="18">
        <f t="shared" si="3"/>
        <v>0</v>
      </c>
      <c r="R74" s="62"/>
    </row>
    <row r="75" spans="2:18" ht="12" customHeight="1">
      <c r="B75" s="6" t="s">
        <v>316</v>
      </c>
      <c r="C75" s="77"/>
      <c r="D75" s="79"/>
      <c r="E75" s="77"/>
      <c r="F75" s="79"/>
      <c r="G75" s="77"/>
      <c r="H75" s="79"/>
      <c r="I75" s="77"/>
      <c r="J75" s="79"/>
      <c r="K75" s="77"/>
      <c r="L75" s="79"/>
      <c r="M75" s="77"/>
      <c r="N75" s="79"/>
      <c r="O75" s="77"/>
      <c r="P75" s="79"/>
      <c r="Q75" s="18">
        <f t="shared" si="3"/>
        <v>0</v>
      </c>
      <c r="R75" s="62"/>
    </row>
    <row r="76" spans="2:18" ht="12" customHeight="1">
      <c r="B76" s="6" t="s">
        <v>56</v>
      </c>
      <c r="C76" s="77"/>
      <c r="D76" s="79"/>
      <c r="E76" s="77"/>
      <c r="F76" s="79"/>
      <c r="G76" s="77"/>
      <c r="H76" s="79"/>
      <c r="I76" s="77"/>
      <c r="J76" s="79"/>
      <c r="K76" s="77"/>
      <c r="L76" s="79"/>
      <c r="M76" s="77"/>
      <c r="N76" s="79"/>
      <c r="O76" s="77"/>
      <c r="P76" s="79"/>
      <c r="Q76" s="18">
        <f t="shared" si="3"/>
        <v>0</v>
      </c>
      <c r="R76" s="62"/>
    </row>
    <row r="77" spans="2:18" ht="12" customHeight="1">
      <c r="B77" s="6" t="s">
        <v>58</v>
      </c>
      <c r="C77" s="77"/>
      <c r="D77" s="79"/>
      <c r="E77" s="77"/>
      <c r="F77" s="79"/>
      <c r="G77" s="77"/>
      <c r="H77" s="79"/>
      <c r="I77" s="77"/>
      <c r="J77" s="79"/>
      <c r="K77" s="77"/>
      <c r="L77" s="79"/>
      <c r="M77" s="77"/>
      <c r="N77" s="79"/>
      <c r="O77" s="77"/>
      <c r="P77" s="79"/>
      <c r="Q77" s="18">
        <f t="shared" si="3"/>
        <v>0</v>
      </c>
      <c r="R77" s="62"/>
    </row>
    <row r="78" spans="2:18" ht="12" customHeight="1">
      <c r="B78" s="6" t="s">
        <v>60</v>
      </c>
      <c r="C78" s="77"/>
      <c r="D78" s="79"/>
      <c r="E78" s="77"/>
      <c r="F78" s="79"/>
      <c r="G78" s="77"/>
      <c r="H78" s="79"/>
      <c r="I78" s="77"/>
      <c r="J78" s="79"/>
      <c r="K78" s="77"/>
      <c r="L78" s="79"/>
      <c r="M78" s="77"/>
      <c r="N78" s="79"/>
      <c r="O78" s="77"/>
      <c r="P78" s="79"/>
      <c r="Q78" s="18">
        <f t="shared" si="3"/>
        <v>0</v>
      </c>
      <c r="R78" s="62"/>
    </row>
    <row r="79" spans="2:18" ht="12" customHeight="1">
      <c r="B79" s="6" t="s">
        <v>62</v>
      </c>
      <c r="C79" s="77"/>
      <c r="D79" s="79"/>
      <c r="E79" s="77"/>
      <c r="F79" s="79"/>
      <c r="G79" s="77"/>
      <c r="H79" s="79"/>
      <c r="I79" s="77"/>
      <c r="J79" s="79"/>
      <c r="K79" s="77"/>
      <c r="L79" s="79"/>
      <c r="M79" s="77"/>
      <c r="N79" s="79"/>
      <c r="O79" s="77"/>
      <c r="P79" s="79"/>
      <c r="Q79" s="18">
        <f t="shared" si="3"/>
        <v>0</v>
      </c>
      <c r="R79" s="62"/>
    </row>
    <row r="80" spans="2:18" ht="12" customHeight="1">
      <c r="B80" s="12" t="s">
        <v>65</v>
      </c>
      <c r="C80" s="81"/>
      <c r="D80" s="82"/>
      <c r="E80" s="81"/>
      <c r="F80" s="82"/>
      <c r="G80" s="81"/>
      <c r="H80" s="82"/>
      <c r="I80" s="81"/>
      <c r="J80" s="82"/>
      <c r="K80" s="81"/>
      <c r="L80" s="82"/>
      <c r="M80" s="81"/>
      <c r="N80" s="82"/>
      <c r="O80" s="81"/>
      <c r="P80" s="82"/>
      <c r="Q80" s="66"/>
      <c r="R80" s="67"/>
    </row>
    <row r="81" spans="2:18" ht="12" customHeight="1">
      <c r="B81" s="6" t="s">
        <v>169</v>
      </c>
      <c r="C81" s="77"/>
      <c r="D81" s="79"/>
      <c r="E81" s="77"/>
      <c r="F81" s="79"/>
      <c r="G81" s="77"/>
      <c r="H81" s="79"/>
      <c r="I81" s="77"/>
      <c r="J81" s="79"/>
      <c r="K81" s="77"/>
      <c r="L81" s="79"/>
      <c r="M81" s="77"/>
      <c r="N81" s="79"/>
      <c r="O81" s="77"/>
      <c r="P81" s="79"/>
      <c r="Q81" s="18">
        <f aca="true" t="shared" si="4" ref="Q81:Q100">SUM(D81,F81,H81,J81,L81,N81,P81)*1</f>
        <v>0</v>
      </c>
      <c r="R81" s="62"/>
    </row>
    <row r="82" spans="2:18" ht="12" customHeight="1">
      <c r="B82" s="6" t="s">
        <v>295</v>
      </c>
      <c r="C82" s="77"/>
      <c r="D82" s="79"/>
      <c r="E82" s="77"/>
      <c r="F82" s="79"/>
      <c r="G82" s="77"/>
      <c r="H82" s="79"/>
      <c r="I82" s="77"/>
      <c r="J82" s="79"/>
      <c r="K82" s="77"/>
      <c r="L82" s="79"/>
      <c r="M82" s="77"/>
      <c r="N82" s="79"/>
      <c r="O82" s="77"/>
      <c r="P82" s="79"/>
      <c r="Q82" s="18">
        <f t="shared" si="4"/>
        <v>0</v>
      </c>
      <c r="R82" s="62"/>
    </row>
    <row r="83" spans="2:18" ht="12" customHeight="1">
      <c r="B83" s="6" t="s">
        <v>70</v>
      </c>
      <c r="C83" s="77"/>
      <c r="D83" s="79"/>
      <c r="E83" s="77"/>
      <c r="F83" s="79"/>
      <c r="G83" s="77"/>
      <c r="H83" s="79"/>
      <c r="I83" s="77"/>
      <c r="J83" s="79"/>
      <c r="K83" s="77"/>
      <c r="L83" s="79"/>
      <c r="M83" s="77"/>
      <c r="N83" s="79"/>
      <c r="O83" s="77"/>
      <c r="P83" s="79"/>
      <c r="Q83" s="18">
        <f t="shared" si="4"/>
        <v>0</v>
      </c>
      <c r="R83" s="62"/>
    </row>
    <row r="84" spans="2:18" ht="12" customHeight="1">
      <c r="B84" s="6" t="s">
        <v>72</v>
      </c>
      <c r="C84" s="77"/>
      <c r="D84" s="79"/>
      <c r="E84" s="77"/>
      <c r="F84" s="79"/>
      <c r="G84" s="77"/>
      <c r="H84" s="79"/>
      <c r="I84" s="77"/>
      <c r="J84" s="79"/>
      <c r="K84" s="77"/>
      <c r="L84" s="79"/>
      <c r="M84" s="77"/>
      <c r="N84" s="79"/>
      <c r="O84" s="77"/>
      <c r="P84" s="79"/>
      <c r="Q84" s="18">
        <f t="shared" si="4"/>
        <v>0</v>
      </c>
      <c r="R84" s="62"/>
    </row>
    <row r="85" spans="2:18" ht="12" customHeight="1">
      <c r="B85" s="6" t="s">
        <v>223</v>
      </c>
      <c r="C85" s="77"/>
      <c r="D85" s="79"/>
      <c r="E85" s="77"/>
      <c r="F85" s="79"/>
      <c r="G85" s="77"/>
      <c r="H85" s="79"/>
      <c r="I85" s="77"/>
      <c r="J85" s="79"/>
      <c r="K85" s="77"/>
      <c r="L85" s="79"/>
      <c r="M85" s="77"/>
      <c r="N85" s="79"/>
      <c r="O85" s="77"/>
      <c r="P85" s="79"/>
      <c r="Q85" s="18">
        <f t="shared" si="4"/>
        <v>0</v>
      </c>
      <c r="R85" s="62"/>
    </row>
    <row r="86" spans="2:18" ht="12" customHeight="1">
      <c r="B86" s="6" t="s">
        <v>224</v>
      </c>
      <c r="C86" s="77"/>
      <c r="D86" s="79"/>
      <c r="E86" s="77"/>
      <c r="F86" s="79"/>
      <c r="G86" s="77"/>
      <c r="H86" s="79"/>
      <c r="I86" s="77"/>
      <c r="J86" s="79"/>
      <c r="K86" s="77"/>
      <c r="L86" s="79"/>
      <c r="M86" s="77"/>
      <c r="N86" s="79"/>
      <c r="O86" s="77"/>
      <c r="P86" s="79"/>
      <c r="Q86" s="18">
        <f t="shared" si="4"/>
        <v>0</v>
      </c>
      <c r="R86" s="62"/>
    </row>
    <row r="87" spans="2:18" ht="12" customHeight="1">
      <c r="B87" s="6" t="s">
        <v>77</v>
      </c>
      <c r="C87" s="77"/>
      <c r="D87" s="79"/>
      <c r="E87" s="77"/>
      <c r="F87" s="79"/>
      <c r="G87" s="77"/>
      <c r="H87" s="79"/>
      <c r="I87" s="77"/>
      <c r="J87" s="79"/>
      <c r="K87" s="77"/>
      <c r="L87" s="79"/>
      <c r="M87" s="77"/>
      <c r="N87" s="79"/>
      <c r="O87" s="77"/>
      <c r="P87" s="79"/>
      <c r="Q87" s="18">
        <f t="shared" si="4"/>
        <v>0</v>
      </c>
      <c r="R87" s="62"/>
    </row>
    <row r="88" spans="2:18" ht="12" customHeight="1">
      <c r="B88" s="6" t="s">
        <v>225</v>
      </c>
      <c r="C88" s="77"/>
      <c r="D88" s="79"/>
      <c r="E88" s="77"/>
      <c r="F88" s="79"/>
      <c r="G88" s="77"/>
      <c r="H88" s="79"/>
      <c r="I88" s="77"/>
      <c r="J88" s="79"/>
      <c r="K88" s="77"/>
      <c r="L88" s="79"/>
      <c r="M88" s="77"/>
      <c r="N88" s="79"/>
      <c r="O88" s="77"/>
      <c r="P88" s="79"/>
      <c r="Q88" s="18">
        <f t="shared" si="4"/>
        <v>0</v>
      </c>
      <c r="R88" s="62"/>
    </row>
    <row r="89" spans="2:18" ht="12" customHeight="1">
      <c r="B89" s="6" t="s">
        <v>81</v>
      </c>
      <c r="C89" s="77"/>
      <c r="D89" s="79"/>
      <c r="E89" s="77"/>
      <c r="F89" s="79"/>
      <c r="G89" s="77"/>
      <c r="H89" s="79"/>
      <c r="I89" s="77"/>
      <c r="J89" s="79"/>
      <c r="K89" s="77"/>
      <c r="L89" s="79"/>
      <c r="M89" s="77"/>
      <c r="N89" s="79"/>
      <c r="O89" s="77"/>
      <c r="P89" s="79"/>
      <c r="Q89" s="18">
        <f t="shared" si="4"/>
        <v>0</v>
      </c>
      <c r="R89" s="62"/>
    </row>
    <row r="90" spans="2:18" ht="12" customHeight="1">
      <c r="B90" s="6" t="s">
        <v>83</v>
      </c>
      <c r="C90" s="77"/>
      <c r="D90" s="79"/>
      <c r="E90" s="77"/>
      <c r="F90" s="79"/>
      <c r="G90" s="77"/>
      <c r="H90" s="79"/>
      <c r="I90" s="77"/>
      <c r="J90" s="79"/>
      <c r="K90" s="77"/>
      <c r="L90" s="79"/>
      <c r="M90" s="77"/>
      <c r="N90" s="79"/>
      <c r="O90" s="77"/>
      <c r="P90" s="79"/>
      <c r="Q90" s="18">
        <f t="shared" si="4"/>
        <v>0</v>
      </c>
      <c r="R90" s="62"/>
    </row>
    <row r="91" spans="2:18" ht="12" customHeight="1">
      <c r="B91" s="6" t="s">
        <v>67</v>
      </c>
      <c r="C91" s="77"/>
      <c r="D91" s="79"/>
      <c r="E91" s="77"/>
      <c r="F91" s="79"/>
      <c r="G91" s="77"/>
      <c r="H91" s="79"/>
      <c r="I91" s="77"/>
      <c r="J91" s="79"/>
      <c r="K91" s="77"/>
      <c r="L91" s="79"/>
      <c r="M91" s="77"/>
      <c r="N91" s="79"/>
      <c r="O91" s="77"/>
      <c r="P91" s="79"/>
      <c r="Q91" s="18">
        <f t="shared" si="4"/>
        <v>0</v>
      </c>
      <c r="R91" s="62"/>
    </row>
    <row r="92" spans="2:18" ht="12" customHeight="1">
      <c r="B92" s="6" t="s">
        <v>69</v>
      </c>
      <c r="C92" s="77"/>
      <c r="D92" s="79"/>
      <c r="E92" s="77"/>
      <c r="F92" s="79"/>
      <c r="G92" s="77"/>
      <c r="H92" s="79"/>
      <c r="I92" s="77"/>
      <c r="J92" s="79"/>
      <c r="K92" s="77"/>
      <c r="L92" s="79"/>
      <c r="M92" s="77"/>
      <c r="N92" s="79"/>
      <c r="O92" s="77"/>
      <c r="P92" s="79"/>
      <c r="Q92" s="18">
        <f t="shared" si="4"/>
        <v>0</v>
      </c>
      <c r="R92" s="62"/>
    </row>
    <row r="93" spans="2:18" ht="12" customHeight="1">
      <c r="B93" s="6" t="s">
        <v>171</v>
      </c>
      <c r="C93" s="77"/>
      <c r="D93" s="79"/>
      <c r="E93" s="77"/>
      <c r="F93" s="79"/>
      <c r="G93" s="77"/>
      <c r="H93" s="79"/>
      <c r="I93" s="77"/>
      <c r="J93" s="79"/>
      <c r="K93" s="77"/>
      <c r="L93" s="79"/>
      <c r="M93" s="77"/>
      <c r="N93" s="79"/>
      <c r="O93" s="77"/>
      <c r="P93" s="79"/>
      <c r="Q93" s="18">
        <f t="shared" si="4"/>
        <v>0</v>
      </c>
      <c r="R93" s="62"/>
    </row>
    <row r="94" spans="2:18" ht="12" customHeight="1">
      <c r="B94" s="6" t="s">
        <v>73</v>
      </c>
      <c r="C94" s="77"/>
      <c r="D94" s="79"/>
      <c r="E94" s="77"/>
      <c r="F94" s="79"/>
      <c r="G94" s="77"/>
      <c r="H94" s="79"/>
      <c r="I94" s="77"/>
      <c r="J94" s="79"/>
      <c r="K94" s="77"/>
      <c r="L94" s="79"/>
      <c r="M94" s="77"/>
      <c r="N94" s="79"/>
      <c r="O94" s="77"/>
      <c r="P94" s="79"/>
      <c r="Q94" s="18">
        <f t="shared" si="4"/>
        <v>0</v>
      </c>
      <c r="R94" s="62"/>
    </row>
    <row r="95" spans="2:18" ht="12" customHeight="1">
      <c r="B95" s="6" t="s">
        <v>75</v>
      </c>
      <c r="C95" s="77"/>
      <c r="D95" s="79"/>
      <c r="E95" s="77"/>
      <c r="F95" s="79"/>
      <c r="G95" s="77"/>
      <c r="H95" s="79"/>
      <c r="I95" s="77"/>
      <c r="J95" s="79"/>
      <c r="K95" s="77"/>
      <c r="L95" s="79"/>
      <c r="M95" s="77"/>
      <c r="N95" s="79"/>
      <c r="O95" s="77"/>
      <c r="P95" s="79"/>
      <c r="Q95" s="18">
        <f t="shared" si="4"/>
        <v>0</v>
      </c>
      <c r="R95" s="62"/>
    </row>
    <row r="96" spans="2:18" ht="12" customHeight="1">
      <c r="B96" s="6" t="s">
        <v>76</v>
      </c>
      <c r="C96" s="77"/>
      <c r="D96" s="79"/>
      <c r="E96" s="77"/>
      <c r="F96" s="79"/>
      <c r="G96" s="77"/>
      <c r="H96" s="79"/>
      <c r="I96" s="77"/>
      <c r="J96" s="79"/>
      <c r="K96" s="77"/>
      <c r="L96" s="79"/>
      <c r="M96" s="77"/>
      <c r="N96" s="79"/>
      <c r="O96" s="77"/>
      <c r="P96" s="79"/>
      <c r="Q96" s="18">
        <f t="shared" si="4"/>
        <v>0</v>
      </c>
      <c r="R96" s="62"/>
    </row>
    <row r="97" spans="2:18" ht="12" customHeight="1">
      <c r="B97" s="6" t="s">
        <v>78</v>
      </c>
      <c r="C97" s="77"/>
      <c r="D97" s="79"/>
      <c r="E97" s="77"/>
      <c r="F97" s="79"/>
      <c r="G97" s="77"/>
      <c r="H97" s="79"/>
      <c r="I97" s="77"/>
      <c r="J97" s="79"/>
      <c r="K97" s="77"/>
      <c r="L97" s="79"/>
      <c r="M97" s="77"/>
      <c r="N97" s="79"/>
      <c r="O97" s="77"/>
      <c r="P97" s="79"/>
      <c r="Q97" s="18">
        <f t="shared" si="4"/>
        <v>0</v>
      </c>
      <c r="R97" s="62"/>
    </row>
    <row r="98" spans="2:18" ht="12" customHeight="1">
      <c r="B98" s="6" t="s">
        <v>80</v>
      </c>
      <c r="C98" s="77"/>
      <c r="D98" s="79"/>
      <c r="E98" s="77"/>
      <c r="F98" s="79"/>
      <c r="G98" s="77"/>
      <c r="H98" s="79"/>
      <c r="I98" s="77"/>
      <c r="J98" s="79"/>
      <c r="K98" s="77"/>
      <c r="L98" s="79"/>
      <c r="M98" s="77"/>
      <c r="N98" s="79"/>
      <c r="O98" s="77"/>
      <c r="P98" s="79"/>
      <c r="Q98" s="18">
        <f t="shared" si="4"/>
        <v>0</v>
      </c>
      <c r="R98" s="62"/>
    </row>
    <row r="99" spans="2:18" ht="12" customHeight="1">
      <c r="B99" s="6" t="s">
        <v>82</v>
      </c>
      <c r="C99" s="77"/>
      <c r="D99" s="79"/>
      <c r="E99" s="77"/>
      <c r="F99" s="79"/>
      <c r="G99" s="77"/>
      <c r="H99" s="79"/>
      <c r="I99" s="77"/>
      <c r="J99" s="79"/>
      <c r="K99" s="77"/>
      <c r="L99" s="79"/>
      <c r="M99" s="77"/>
      <c r="N99" s="79"/>
      <c r="O99" s="77"/>
      <c r="P99" s="79"/>
      <c r="Q99" s="18">
        <f t="shared" si="4"/>
        <v>0</v>
      </c>
      <c r="R99" s="62"/>
    </row>
    <row r="100" spans="2:18" ht="12" customHeight="1">
      <c r="B100" s="6" t="s">
        <v>84</v>
      </c>
      <c r="C100" s="77"/>
      <c r="D100" s="79"/>
      <c r="E100" s="77"/>
      <c r="F100" s="79"/>
      <c r="G100" s="77"/>
      <c r="H100" s="79"/>
      <c r="I100" s="77"/>
      <c r="J100" s="79"/>
      <c r="K100" s="93"/>
      <c r="L100" s="94"/>
      <c r="M100" s="77"/>
      <c r="N100" s="79"/>
      <c r="O100" s="77"/>
      <c r="P100" s="79"/>
      <c r="Q100" s="18">
        <f t="shared" si="4"/>
        <v>0</v>
      </c>
      <c r="R100" s="62"/>
    </row>
    <row r="101" spans="2:18" ht="12" customHeight="1">
      <c r="B101" s="12" t="s">
        <v>85</v>
      </c>
      <c r="C101" s="81"/>
      <c r="D101" s="82"/>
      <c r="E101" s="81"/>
      <c r="F101" s="82"/>
      <c r="G101" s="81"/>
      <c r="H101" s="82"/>
      <c r="I101" s="81"/>
      <c r="J101" s="82"/>
      <c r="K101" s="81"/>
      <c r="L101" s="82"/>
      <c r="M101" s="81"/>
      <c r="N101" s="82"/>
      <c r="O101" s="81"/>
      <c r="P101" s="82"/>
      <c r="Q101" s="66"/>
      <c r="R101" s="67"/>
    </row>
    <row r="102" spans="2:18" ht="12" customHeight="1">
      <c r="B102" s="6" t="s">
        <v>86</v>
      </c>
      <c r="C102" s="77"/>
      <c r="D102" s="79"/>
      <c r="E102" s="77"/>
      <c r="F102" s="79"/>
      <c r="G102" s="77"/>
      <c r="H102" s="79"/>
      <c r="I102" s="77"/>
      <c r="J102" s="79"/>
      <c r="K102" s="77"/>
      <c r="L102" s="79"/>
      <c r="M102" s="77"/>
      <c r="N102" s="79"/>
      <c r="O102" s="77"/>
      <c r="P102" s="79"/>
      <c r="Q102" s="18">
        <f aca="true" t="shared" si="5" ref="Q102:Q124">SUM(D102,F102,H102,J102,L102,N102,P102)*1</f>
        <v>0</v>
      </c>
      <c r="R102" s="62"/>
    </row>
    <row r="103" spans="2:18" ht="12" customHeight="1">
      <c r="B103" s="6" t="s">
        <v>88</v>
      </c>
      <c r="C103" s="77"/>
      <c r="D103" s="79"/>
      <c r="E103" s="77"/>
      <c r="F103" s="79"/>
      <c r="G103" s="77"/>
      <c r="H103" s="79"/>
      <c r="I103" s="77"/>
      <c r="J103" s="79"/>
      <c r="K103" s="77"/>
      <c r="L103" s="79"/>
      <c r="M103" s="77"/>
      <c r="N103" s="79"/>
      <c r="O103" s="77"/>
      <c r="P103" s="79"/>
      <c r="Q103" s="18">
        <f t="shared" si="5"/>
        <v>0</v>
      </c>
      <c r="R103" s="62"/>
    </row>
    <row r="104" spans="2:18" ht="12" customHeight="1">
      <c r="B104" s="6" t="s">
        <v>90</v>
      </c>
      <c r="C104" s="77"/>
      <c r="D104" s="79"/>
      <c r="E104" s="77"/>
      <c r="F104" s="79"/>
      <c r="G104" s="77"/>
      <c r="H104" s="79"/>
      <c r="I104" s="77"/>
      <c r="J104" s="79"/>
      <c r="K104" s="77"/>
      <c r="L104" s="79"/>
      <c r="M104" s="77"/>
      <c r="N104" s="79"/>
      <c r="O104" s="77"/>
      <c r="P104" s="79"/>
      <c r="Q104" s="18">
        <f t="shared" si="5"/>
        <v>0</v>
      </c>
      <c r="R104" s="62"/>
    </row>
    <row r="105" spans="2:18" ht="12" customHeight="1">
      <c r="B105" s="6" t="s">
        <v>92</v>
      </c>
      <c r="C105" s="93"/>
      <c r="D105" s="94"/>
      <c r="E105" s="93"/>
      <c r="F105" s="94"/>
      <c r="G105" s="93"/>
      <c r="H105" s="94"/>
      <c r="I105" s="93"/>
      <c r="J105" s="94"/>
      <c r="K105" s="77"/>
      <c r="L105" s="79"/>
      <c r="M105" s="77"/>
      <c r="N105" s="79"/>
      <c r="O105" s="77"/>
      <c r="P105" s="79"/>
      <c r="Q105" s="18">
        <f t="shared" si="5"/>
        <v>0</v>
      </c>
      <c r="R105" s="62"/>
    </row>
    <row r="106" spans="2:18" ht="12" customHeight="1">
      <c r="B106" s="6" t="s">
        <v>226</v>
      </c>
      <c r="C106" s="93"/>
      <c r="D106" s="94"/>
      <c r="E106" s="93"/>
      <c r="F106" s="94"/>
      <c r="G106" s="93"/>
      <c r="H106" s="94"/>
      <c r="I106" s="93"/>
      <c r="J106" s="94"/>
      <c r="K106" s="77"/>
      <c r="L106" s="79"/>
      <c r="M106" s="77"/>
      <c r="N106" s="79"/>
      <c r="O106" s="77"/>
      <c r="P106" s="79"/>
      <c r="Q106" s="18">
        <f t="shared" si="5"/>
        <v>0</v>
      </c>
      <c r="R106" s="62"/>
    </row>
    <row r="107" spans="2:18" ht="12" customHeight="1">
      <c r="B107" s="6" t="s">
        <v>96</v>
      </c>
      <c r="C107" s="93"/>
      <c r="D107" s="94"/>
      <c r="E107" s="93"/>
      <c r="F107" s="94"/>
      <c r="G107" s="93"/>
      <c r="H107" s="94"/>
      <c r="I107" s="93"/>
      <c r="J107" s="94"/>
      <c r="K107" s="77"/>
      <c r="L107" s="79"/>
      <c r="M107" s="77"/>
      <c r="N107" s="79"/>
      <c r="O107" s="77"/>
      <c r="P107" s="79"/>
      <c r="Q107" s="18">
        <f t="shared" si="5"/>
        <v>0</v>
      </c>
      <c r="R107" s="62"/>
    </row>
    <row r="108" spans="2:18" ht="12" customHeight="1">
      <c r="B108" s="6" t="s">
        <v>98</v>
      </c>
      <c r="C108" s="93"/>
      <c r="D108" s="94"/>
      <c r="E108" s="93"/>
      <c r="F108" s="94"/>
      <c r="G108" s="93"/>
      <c r="H108" s="94"/>
      <c r="I108" s="93"/>
      <c r="J108" s="94"/>
      <c r="K108" s="77"/>
      <c r="L108" s="79"/>
      <c r="M108" s="77"/>
      <c r="N108" s="79"/>
      <c r="O108" s="77"/>
      <c r="P108" s="79"/>
      <c r="Q108" s="18">
        <f t="shared" si="5"/>
        <v>0</v>
      </c>
      <c r="R108" s="62"/>
    </row>
    <row r="109" spans="2:18" ht="12" customHeight="1">
      <c r="B109" s="6" t="s">
        <v>100</v>
      </c>
      <c r="C109" s="93"/>
      <c r="D109" s="94"/>
      <c r="E109" s="93"/>
      <c r="F109" s="94"/>
      <c r="G109" s="93"/>
      <c r="H109" s="94"/>
      <c r="I109" s="93"/>
      <c r="J109" s="94"/>
      <c r="K109" s="93"/>
      <c r="L109" s="94"/>
      <c r="M109" s="77"/>
      <c r="N109" s="79"/>
      <c r="O109" s="77"/>
      <c r="P109" s="79"/>
      <c r="Q109" s="18">
        <f t="shared" si="5"/>
        <v>0</v>
      </c>
      <c r="R109" s="62"/>
    </row>
    <row r="110" spans="2:18" ht="12" customHeight="1">
      <c r="B110" s="6" t="s">
        <v>227</v>
      </c>
      <c r="C110" s="93"/>
      <c r="D110" s="94"/>
      <c r="E110" s="93"/>
      <c r="F110" s="94"/>
      <c r="G110" s="93"/>
      <c r="H110" s="94"/>
      <c r="I110" s="93"/>
      <c r="J110" s="94"/>
      <c r="K110" s="77"/>
      <c r="L110" s="79"/>
      <c r="M110" s="77"/>
      <c r="N110" s="79"/>
      <c r="O110" s="77"/>
      <c r="P110" s="79"/>
      <c r="Q110" s="18">
        <f t="shared" si="5"/>
        <v>0</v>
      </c>
      <c r="R110" s="62"/>
    </row>
    <row r="111" spans="2:18" ht="12" customHeight="1">
      <c r="B111" s="6" t="s">
        <v>104</v>
      </c>
      <c r="C111" s="93"/>
      <c r="D111" s="94"/>
      <c r="E111" s="93"/>
      <c r="F111" s="94"/>
      <c r="G111" s="93"/>
      <c r="H111" s="94"/>
      <c r="I111" s="93"/>
      <c r="J111" s="94"/>
      <c r="K111" s="77"/>
      <c r="L111" s="79"/>
      <c r="M111" s="77"/>
      <c r="N111" s="79"/>
      <c r="O111" s="77"/>
      <c r="P111" s="79"/>
      <c r="Q111" s="18">
        <f t="shared" si="5"/>
        <v>0</v>
      </c>
      <c r="R111" s="62"/>
    </row>
    <row r="112" spans="2:18" ht="12" customHeight="1">
      <c r="B112" s="6" t="s">
        <v>308</v>
      </c>
      <c r="C112" s="93"/>
      <c r="D112" s="94"/>
      <c r="E112" s="93"/>
      <c r="F112" s="94"/>
      <c r="G112" s="93"/>
      <c r="H112" s="94"/>
      <c r="I112" s="93"/>
      <c r="J112" s="94"/>
      <c r="K112" s="77"/>
      <c r="L112" s="79"/>
      <c r="M112" s="77"/>
      <c r="N112" s="79"/>
      <c r="O112" s="77"/>
      <c r="P112" s="79"/>
      <c r="Q112" s="18">
        <f t="shared" si="5"/>
        <v>0</v>
      </c>
      <c r="R112" s="62"/>
    </row>
    <row r="113" spans="2:18" ht="12" customHeight="1">
      <c r="B113" s="6" t="s">
        <v>228</v>
      </c>
      <c r="C113" s="93"/>
      <c r="D113" s="94"/>
      <c r="E113" s="93"/>
      <c r="F113" s="94"/>
      <c r="G113" s="93"/>
      <c r="H113" s="94"/>
      <c r="I113" s="93"/>
      <c r="J113" s="94"/>
      <c r="K113" s="77"/>
      <c r="L113" s="79"/>
      <c r="M113" s="77"/>
      <c r="N113" s="79"/>
      <c r="O113" s="77"/>
      <c r="P113" s="79"/>
      <c r="Q113" s="18">
        <f t="shared" si="5"/>
        <v>0</v>
      </c>
      <c r="R113" s="62"/>
    </row>
    <row r="114" spans="2:18" ht="12" customHeight="1">
      <c r="B114" s="6" t="s">
        <v>87</v>
      </c>
      <c r="C114" s="93"/>
      <c r="D114" s="94"/>
      <c r="E114" s="93"/>
      <c r="F114" s="94"/>
      <c r="G114" s="93"/>
      <c r="H114" s="94"/>
      <c r="I114" s="93"/>
      <c r="J114" s="94"/>
      <c r="K114" s="77"/>
      <c r="L114" s="79"/>
      <c r="M114" s="77"/>
      <c r="N114" s="79"/>
      <c r="O114" s="77"/>
      <c r="P114" s="79"/>
      <c r="Q114" s="18">
        <f t="shared" si="5"/>
        <v>0</v>
      </c>
      <c r="R114" s="62"/>
    </row>
    <row r="115" spans="2:18" ht="12" customHeight="1">
      <c r="B115" s="6" t="s">
        <v>89</v>
      </c>
      <c r="C115" s="77"/>
      <c r="D115" s="79"/>
      <c r="E115" s="77"/>
      <c r="F115" s="79"/>
      <c r="G115" s="77"/>
      <c r="H115" s="79"/>
      <c r="I115" s="77"/>
      <c r="J115" s="79"/>
      <c r="K115" s="77"/>
      <c r="L115" s="79"/>
      <c r="M115" s="77"/>
      <c r="N115" s="79"/>
      <c r="O115" s="77"/>
      <c r="P115" s="79"/>
      <c r="Q115" s="18">
        <f t="shared" si="5"/>
        <v>0</v>
      </c>
      <c r="R115" s="62"/>
    </row>
    <row r="116" spans="2:18" ht="12" customHeight="1">
      <c r="B116" s="6" t="s">
        <v>91</v>
      </c>
      <c r="C116" s="77"/>
      <c r="D116" s="79"/>
      <c r="E116" s="77"/>
      <c r="F116" s="79"/>
      <c r="G116" s="77"/>
      <c r="H116" s="79"/>
      <c r="I116" s="77"/>
      <c r="J116" s="79"/>
      <c r="K116" s="77"/>
      <c r="L116" s="79"/>
      <c r="M116" s="77"/>
      <c r="N116" s="79"/>
      <c r="O116" s="77"/>
      <c r="P116" s="79"/>
      <c r="Q116" s="18">
        <f t="shared" si="5"/>
        <v>0</v>
      </c>
      <c r="R116" s="62"/>
    </row>
    <row r="117" spans="2:18" ht="12" customHeight="1">
      <c r="B117" s="6" t="s">
        <v>93</v>
      </c>
      <c r="C117" s="77"/>
      <c r="D117" s="79"/>
      <c r="E117" s="77"/>
      <c r="F117" s="79"/>
      <c r="G117" s="77"/>
      <c r="H117" s="79"/>
      <c r="I117" s="77"/>
      <c r="J117" s="79"/>
      <c r="K117" s="77"/>
      <c r="L117" s="79"/>
      <c r="M117" s="77"/>
      <c r="N117" s="79"/>
      <c r="O117" s="77"/>
      <c r="P117" s="79"/>
      <c r="Q117" s="18">
        <f t="shared" si="5"/>
        <v>0</v>
      </c>
      <c r="R117" s="62"/>
    </row>
    <row r="118" spans="2:18" ht="12" customHeight="1">
      <c r="B118" s="6" t="s">
        <v>95</v>
      </c>
      <c r="C118" s="77"/>
      <c r="D118" s="79"/>
      <c r="E118" s="77"/>
      <c r="F118" s="79"/>
      <c r="G118" s="77"/>
      <c r="H118" s="79"/>
      <c r="I118" s="77"/>
      <c r="J118" s="79"/>
      <c r="K118" s="77"/>
      <c r="L118" s="79"/>
      <c r="M118" s="77"/>
      <c r="N118" s="79"/>
      <c r="O118" s="77"/>
      <c r="P118" s="79"/>
      <c r="Q118" s="18">
        <f t="shared" si="5"/>
        <v>0</v>
      </c>
      <c r="R118" s="62"/>
    </row>
    <row r="119" spans="2:18" ht="12" customHeight="1">
      <c r="B119" s="6" t="s">
        <v>97</v>
      </c>
      <c r="C119" s="77"/>
      <c r="D119" s="79"/>
      <c r="E119" s="77"/>
      <c r="F119" s="79"/>
      <c r="G119" s="77"/>
      <c r="H119" s="79"/>
      <c r="I119" s="77"/>
      <c r="J119" s="79"/>
      <c r="K119" s="77"/>
      <c r="L119" s="79"/>
      <c r="M119" s="77"/>
      <c r="N119" s="79"/>
      <c r="O119" s="77"/>
      <c r="P119" s="79"/>
      <c r="Q119" s="18">
        <f t="shared" si="5"/>
        <v>0</v>
      </c>
      <c r="R119" s="62"/>
    </row>
    <row r="120" spans="2:18" ht="12" customHeight="1">
      <c r="B120" s="6" t="s">
        <v>99</v>
      </c>
      <c r="C120" s="77"/>
      <c r="D120" s="79"/>
      <c r="E120" s="77"/>
      <c r="F120" s="79"/>
      <c r="G120" s="77"/>
      <c r="H120" s="79"/>
      <c r="I120" s="77"/>
      <c r="J120" s="79"/>
      <c r="K120" s="77"/>
      <c r="L120" s="79"/>
      <c r="M120" s="77"/>
      <c r="N120" s="79"/>
      <c r="O120" s="77"/>
      <c r="P120" s="79"/>
      <c r="Q120" s="18">
        <f t="shared" si="5"/>
        <v>0</v>
      </c>
      <c r="R120" s="62"/>
    </row>
    <row r="121" spans="2:18" ht="12" customHeight="1">
      <c r="B121" s="6" t="s">
        <v>101</v>
      </c>
      <c r="C121" s="77"/>
      <c r="D121" s="79"/>
      <c r="E121" s="77"/>
      <c r="F121" s="79"/>
      <c r="G121" s="77"/>
      <c r="H121" s="79"/>
      <c r="I121" s="77"/>
      <c r="J121" s="79"/>
      <c r="K121" s="77"/>
      <c r="L121" s="79"/>
      <c r="M121" s="77"/>
      <c r="N121" s="79"/>
      <c r="O121" s="77"/>
      <c r="P121" s="79"/>
      <c r="Q121" s="18">
        <f t="shared" si="5"/>
        <v>0</v>
      </c>
      <c r="R121" s="62"/>
    </row>
    <row r="122" spans="2:18" ht="12" customHeight="1">
      <c r="B122" s="6" t="s">
        <v>103</v>
      </c>
      <c r="C122" s="77"/>
      <c r="D122" s="79"/>
      <c r="E122" s="77"/>
      <c r="F122" s="79"/>
      <c r="G122" s="77"/>
      <c r="H122" s="79"/>
      <c r="I122" s="77"/>
      <c r="J122" s="79"/>
      <c r="K122" s="77"/>
      <c r="L122" s="79"/>
      <c r="M122" s="77"/>
      <c r="N122" s="79"/>
      <c r="O122" s="77"/>
      <c r="P122" s="79"/>
      <c r="Q122" s="18">
        <f t="shared" si="5"/>
        <v>0</v>
      </c>
      <c r="R122" s="62"/>
    </row>
    <row r="123" spans="2:18" ht="12" customHeight="1">
      <c r="B123" s="6" t="s">
        <v>105</v>
      </c>
      <c r="C123" s="77"/>
      <c r="D123" s="79"/>
      <c r="E123" s="77"/>
      <c r="F123" s="79"/>
      <c r="G123" s="77"/>
      <c r="H123" s="79"/>
      <c r="I123" s="77"/>
      <c r="J123" s="79"/>
      <c r="K123" s="77"/>
      <c r="L123" s="79"/>
      <c r="M123" s="77"/>
      <c r="N123" s="79"/>
      <c r="O123" s="77"/>
      <c r="P123" s="79"/>
      <c r="Q123" s="18">
        <f t="shared" si="5"/>
        <v>0</v>
      </c>
      <c r="R123" s="62"/>
    </row>
    <row r="124" spans="2:18" ht="12" customHeight="1">
      <c r="B124" s="6" t="s">
        <v>107</v>
      </c>
      <c r="C124" s="77"/>
      <c r="D124" s="79"/>
      <c r="E124" s="77"/>
      <c r="F124" s="79"/>
      <c r="G124" s="77"/>
      <c r="H124" s="79"/>
      <c r="I124" s="77"/>
      <c r="J124" s="79"/>
      <c r="K124" s="77"/>
      <c r="L124" s="79"/>
      <c r="M124" s="77"/>
      <c r="N124" s="79"/>
      <c r="O124" s="77"/>
      <c r="P124" s="79"/>
      <c r="Q124" s="18">
        <f t="shared" si="5"/>
        <v>0</v>
      </c>
      <c r="R124" s="62"/>
    </row>
    <row r="125" spans="2:18" ht="12.75">
      <c r="B125" s="12" t="s">
        <v>120</v>
      </c>
      <c r="C125" s="81"/>
      <c r="D125" s="82"/>
      <c r="E125" s="81"/>
      <c r="F125" s="82"/>
      <c r="G125" s="81"/>
      <c r="H125" s="82"/>
      <c r="I125" s="81"/>
      <c r="J125" s="82"/>
      <c r="K125" s="81"/>
      <c r="L125" s="82"/>
      <c r="M125" s="81"/>
      <c r="N125" s="82"/>
      <c r="O125" s="81"/>
      <c r="P125" s="82"/>
      <c r="Q125" s="66"/>
      <c r="R125" s="67"/>
    </row>
    <row r="126" spans="2:18" ht="12.75">
      <c r="B126" s="6" t="s">
        <v>322</v>
      </c>
      <c r="C126" s="77"/>
      <c r="D126" s="79"/>
      <c r="E126" s="77"/>
      <c r="F126" s="79"/>
      <c r="G126" s="77"/>
      <c r="H126" s="79"/>
      <c r="I126" s="77"/>
      <c r="J126" s="79"/>
      <c r="K126" s="77"/>
      <c r="L126" s="79"/>
      <c r="M126" s="77"/>
      <c r="N126" s="79"/>
      <c r="O126" s="77"/>
      <c r="P126" s="79"/>
      <c r="Q126" s="18">
        <f aca="true" t="shared" si="6" ref="Q126:Q133">SUM(D126,F126,H126,J126,L126,N126,P126)*1</f>
        <v>0</v>
      </c>
      <c r="R126" s="62"/>
    </row>
    <row r="127" spans="2:18" ht="12.75">
      <c r="B127" s="6" t="s">
        <v>294</v>
      </c>
      <c r="C127" s="77"/>
      <c r="D127" s="79"/>
      <c r="E127" s="77"/>
      <c r="F127" s="79"/>
      <c r="G127" s="77"/>
      <c r="H127" s="79"/>
      <c r="I127" s="77"/>
      <c r="J127" s="79"/>
      <c r="K127" s="77"/>
      <c r="L127" s="79"/>
      <c r="M127" s="77"/>
      <c r="N127" s="79"/>
      <c r="O127" s="77"/>
      <c r="P127" s="79"/>
      <c r="Q127" s="18">
        <f t="shared" si="6"/>
        <v>0</v>
      </c>
      <c r="R127" s="62"/>
    </row>
    <row r="128" spans="2:18" ht="12.75">
      <c r="B128" s="6" t="s">
        <v>162</v>
      </c>
      <c r="C128" s="77"/>
      <c r="D128" s="79"/>
      <c r="E128" s="77"/>
      <c r="F128" s="79"/>
      <c r="G128" s="77"/>
      <c r="H128" s="79"/>
      <c r="I128" s="77"/>
      <c r="J128" s="79"/>
      <c r="K128" s="77"/>
      <c r="L128" s="79"/>
      <c r="M128" s="77"/>
      <c r="N128" s="79"/>
      <c r="O128" s="77"/>
      <c r="P128" s="79"/>
      <c r="Q128" s="18">
        <f t="shared" si="6"/>
        <v>0</v>
      </c>
      <c r="R128" s="62"/>
    </row>
    <row r="129" spans="2:18" ht="12.75">
      <c r="B129" s="6" t="s">
        <v>242</v>
      </c>
      <c r="C129" s="77"/>
      <c r="D129" s="79"/>
      <c r="E129" s="77"/>
      <c r="F129" s="79"/>
      <c r="G129" s="77"/>
      <c r="H129" s="79"/>
      <c r="I129" s="77"/>
      <c r="J129" s="79"/>
      <c r="K129" s="77"/>
      <c r="L129" s="79"/>
      <c r="M129" s="77"/>
      <c r="N129" s="79"/>
      <c r="O129" s="77"/>
      <c r="P129" s="79"/>
      <c r="Q129" s="18">
        <f t="shared" si="6"/>
        <v>0</v>
      </c>
      <c r="R129" s="62"/>
    </row>
    <row r="130" spans="2:18" ht="12.75">
      <c r="B130" s="6" t="s">
        <v>357</v>
      </c>
      <c r="C130" s="77"/>
      <c r="D130" s="79"/>
      <c r="E130" s="77"/>
      <c r="F130" s="79"/>
      <c r="G130" s="77"/>
      <c r="H130" s="79"/>
      <c r="I130" s="77"/>
      <c r="J130" s="79"/>
      <c r="K130" s="77"/>
      <c r="L130" s="79"/>
      <c r="M130" s="77"/>
      <c r="N130" s="79"/>
      <c r="O130" s="77"/>
      <c r="P130" s="79"/>
      <c r="Q130" s="18">
        <f t="shared" si="6"/>
        <v>0</v>
      </c>
      <c r="R130" s="62"/>
    </row>
    <row r="131" spans="2:18" ht="12.75">
      <c r="B131" s="6" t="s">
        <v>117</v>
      </c>
      <c r="C131" s="77"/>
      <c r="D131" s="79"/>
      <c r="E131" s="77"/>
      <c r="F131" s="79"/>
      <c r="G131" s="77"/>
      <c r="H131" s="79"/>
      <c r="I131" s="77"/>
      <c r="J131" s="79"/>
      <c r="K131" s="77"/>
      <c r="L131" s="79"/>
      <c r="M131" s="77"/>
      <c r="N131" s="79"/>
      <c r="O131" s="77"/>
      <c r="P131" s="79"/>
      <c r="Q131" s="18">
        <f t="shared" si="6"/>
        <v>0</v>
      </c>
      <c r="R131" s="62"/>
    </row>
    <row r="132" spans="2:18" ht="12.75">
      <c r="B132" s="6" t="s">
        <v>222</v>
      </c>
      <c r="C132" s="77"/>
      <c r="D132" s="79"/>
      <c r="E132" s="77"/>
      <c r="F132" s="79"/>
      <c r="G132" s="77"/>
      <c r="H132" s="79"/>
      <c r="I132" s="77"/>
      <c r="J132" s="79"/>
      <c r="K132" s="77"/>
      <c r="L132" s="79"/>
      <c r="M132" s="77"/>
      <c r="N132" s="79"/>
      <c r="O132" s="77"/>
      <c r="P132" s="79"/>
      <c r="Q132" s="18">
        <f t="shared" si="6"/>
        <v>0</v>
      </c>
      <c r="R132" s="62"/>
    </row>
    <row r="133" spans="2:18" ht="12.75">
      <c r="B133" s="7" t="s">
        <v>343</v>
      </c>
      <c r="C133" s="83"/>
      <c r="D133" s="84"/>
      <c r="E133" s="83"/>
      <c r="F133" s="84"/>
      <c r="G133" s="83"/>
      <c r="H133" s="84"/>
      <c r="I133" s="83"/>
      <c r="J133" s="84"/>
      <c r="K133" s="83"/>
      <c r="L133" s="84"/>
      <c r="M133" s="83"/>
      <c r="N133" s="84"/>
      <c r="O133" s="83"/>
      <c r="P133" s="84"/>
      <c r="Q133" s="85">
        <f t="shared" si="6"/>
        <v>0</v>
      </c>
      <c r="R133" s="64"/>
    </row>
    <row r="135" spans="2:18" ht="12.75">
      <c r="B135" s="15" t="s">
        <v>110</v>
      </c>
      <c r="C135" s="116" t="s">
        <v>129</v>
      </c>
      <c r="D135" s="116" t="s">
        <v>130</v>
      </c>
      <c r="E135" s="116" t="s">
        <v>131</v>
      </c>
      <c r="F135" s="116" t="s">
        <v>155</v>
      </c>
      <c r="G135" s="116" t="s">
        <v>156</v>
      </c>
      <c r="H135" s="127" t="s">
        <v>132</v>
      </c>
      <c r="I135" s="127"/>
      <c r="J135" s="129" t="s">
        <v>139</v>
      </c>
      <c r="K135" s="130"/>
      <c r="L135" s="130"/>
      <c r="M135" s="130"/>
      <c r="N135" s="130"/>
      <c r="O135" s="130"/>
      <c r="P135" s="130"/>
      <c r="Q135" s="130"/>
      <c r="R135" s="131"/>
    </row>
    <row r="136" spans="2:18" ht="12.75">
      <c r="B136" s="6" t="s">
        <v>0</v>
      </c>
      <c r="C136" s="1"/>
      <c r="D136" s="1"/>
      <c r="E136" s="1"/>
      <c r="F136" s="1"/>
      <c r="G136" s="1"/>
      <c r="H136" s="132"/>
      <c r="I136" s="132"/>
      <c r="J136" s="133"/>
      <c r="K136" s="134"/>
      <c r="L136" s="134"/>
      <c r="M136" s="134"/>
      <c r="N136" s="134"/>
      <c r="O136" s="134"/>
      <c r="P136" s="134"/>
      <c r="Q136" s="134"/>
      <c r="R136" s="135"/>
    </row>
    <row r="137" spans="2:18" ht="12.75">
      <c r="B137" s="6" t="s">
        <v>111</v>
      </c>
      <c r="C137" s="1"/>
      <c r="D137" s="1"/>
      <c r="E137" s="1"/>
      <c r="F137" s="1"/>
      <c r="G137" s="1"/>
      <c r="H137" s="136"/>
      <c r="I137" s="136"/>
      <c r="J137" s="137"/>
      <c r="K137" s="138"/>
      <c r="L137" s="138"/>
      <c r="M137" s="138"/>
      <c r="N137" s="138"/>
      <c r="O137" s="138"/>
      <c r="P137" s="138"/>
      <c r="Q137" s="138"/>
      <c r="R137" s="139"/>
    </row>
    <row r="138" spans="2:18" ht="12.75">
      <c r="B138" s="6" t="s">
        <v>112</v>
      </c>
      <c r="C138" s="1"/>
      <c r="D138" s="1"/>
      <c r="E138" s="1"/>
      <c r="F138" s="1"/>
      <c r="G138" s="1"/>
      <c r="H138" s="136"/>
      <c r="I138" s="136"/>
      <c r="J138" s="137"/>
      <c r="K138" s="138"/>
      <c r="L138" s="138"/>
      <c r="M138" s="138"/>
      <c r="N138" s="138"/>
      <c r="O138" s="138"/>
      <c r="P138" s="138"/>
      <c r="Q138" s="138"/>
      <c r="R138" s="139"/>
    </row>
    <row r="139" spans="2:18" ht="12.75">
      <c r="B139" s="6" t="s">
        <v>149</v>
      </c>
      <c r="C139" s="1"/>
      <c r="D139" s="1"/>
      <c r="E139" s="1"/>
      <c r="F139" s="1"/>
      <c r="G139" s="1"/>
      <c r="H139" s="136"/>
      <c r="I139" s="136"/>
      <c r="J139" s="137"/>
      <c r="K139" s="138"/>
      <c r="L139" s="138"/>
      <c r="M139" s="138"/>
      <c r="N139" s="138"/>
      <c r="O139" s="138"/>
      <c r="P139" s="138"/>
      <c r="Q139" s="138"/>
      <c r="R139" s="139"/>
    </row>
    <row r="140" spans="2:18" ht="12.75">
      <c r="B140" s="6" t="s">
        <v>113</v>
      </c>
      <c r="C140" s="1"/>
      <c r="D140" s="1"/>
      <c r="E140" s="1"/>
      <c r="F140" s="1"/>
      <c r="G140" s="1"/>
      <c r="H140" s="136"/>
      <c r="I140" s="136"/>
      <c r="J140" s="137"/>
      <c r="K140" s="138"/>
      <c r="L140" s="138"/>
      <c r="M140" s="138"/>
      <c r="N140" s="138"/>
      <c r="O140" s="138"/>
      <c r="P140" s="138"/>
      <c r="Q140" s="138"/>
      <c r="R140" s="139"/>
    </row>
    <row r="141" spans="2:18" ht="12.75">
      <c r="B141" s="6" t="s">
        <v>114</v>
      </c>
      <c r="C141" s="1"/>
      <c r="D141" s="1"/>
      <c r="E141" s="1"/>
      <c r="F141" s="71"/>
      <c r="G141" s="1"/>
      <c r="H141" s="136"/>
      <c r="I141" s="136"/>
      <c r="J141" s="137"/>
      <c r="K141" s="138"/>
      <c r="L141" s="138"/>
      <c r="M141" s="138"/>
      <c r="N141" s="138"/>
      <c r="O141" s="138"/>
      <c r="P141" s="138"/>
      <c r="Q141" s="138"/>
      <c r="R141" s="139"/>
    </row>
    <row r="142" spans="2:18" ht="12.75">
      <c r="B142" s="7" t="s">
        <v>321</v>
      </c>
      <c r="C142" s="8"/>
      <c r="D142" s="8"/>
      <c r="E142" s="8"/>
      <c r="F142" s="72"/>
      <c r="G142" s="8"/>
      <c r="H142" s="140"/>
      <c r="I142" s="141"/>
      <c r="J142" s="119"/>
      <c r="K142" s="120"/>
      <c r="L142" s="120"/>
      <c r="M142" s="120"/>
      <c r="N142" s="120"/>
      <c r="O142" s="120"/>
      <c r="P142" s="120"/>
      <c r="Q142" s="120"/>
      <c r="R142" s="121"/>
    </row>
    <row r="144" spans="2:3" ht="12.75">
      <c r="B144" s="27" t="s">
        <v>279</v>
      </c>
      <c r="C144">
        <v>1000</v>
      </c>
    </row>
    <row r="145" spans="2:3" ht="12.75">
      <c r="B145" s="27" t="s">
        <v>284</v>
      </c>
      <c r="C145">
        <f>SUM(Q15:Q31,Q33:Q46,Q48:Q63,Q65:Q79,Q81:Q100,Q102:Q124,Q126:Q133,E136:E142)</f>
        <v>0</v>
      </c>
    </row>
    <row r="146" spans="2:3" ht="12.75">
      <c r="B146" s="110" t="s">
        <v>237</v>
      </c>
      <c r="C146" s="111">
        <f>SUM(C144,J7)</f>
        <v>1763.2906</v>
      </c>
    </row>
    <row r="147" spans="2:3" ht="12.75">
      <c r="B147" s="110" t="s">
        <v>271</v>
      </c>
      <c r="C147" s="111">
        <f>SUM(G183,-C146)</f>
        <v>136.70939999999996</v>
      </c>
    </row>
    <row r="148" spans="2:3" ht="12.75">
      <c r="B148" s="110" t="s">
        <v>281</v>
      </c>
      <c r="C148" s="107">
        <v>0</v>
      </c>
    </row>
    <row r="151" spans="4:6" ht="12.75">
      <c r="D151" s="140" t="s">
        <v>211</v>
      </c>
      <c r="E151" s="140"/>
      <c r="F151" s="140"/>
    </row>
    <row r="152" spans="2:7" ht="12.75">
      <c r="B152" s="60" t="s">
        <v>198</v>
      </c>
      <c r="C152" s="98" t="s">
        <v>203</v>
      </c>
      <c r="D152" s="99" t="s">
        <v>209</v>
      </c>
      <c r="E152" s="99" t="s">
        <v>208</v>
      </c>
      <c r="F152" s="99" t="s">
        <v>210</v>
      </c>
      <c r="G152" s="100" t="s">
        <v>196</v>
      </c>
    </row>
    <row r="153" spans="2:7" ht="12.75">
      <c r="B153" s="107">
        <v>0.40625</v>
      </c>
      <c r="C153" s="41"/>
      <c r="D153" s="1">
        <v>500</v>
      </c>
      <c r="E153" s="1"/>
      <c r="F153" s="1"/>
      <c r="G153" s="59">
        <v>1900</v>
      </c>
    </row>
    <row r="154" spans="3:7" ht="12.75">
      <c r="C154" s="41"/>
      <c r="D154" s="1"/>
      <c r="E154" s="1"/>
      <c r="F154" s="1"/>
      <c r="G154" s="59">
        <f aca="true" t="shared" si="7" ref="G154:G180">SUM(D154*4,E154*4,F154*9)</f>
        <v>0</v>
      </c>
    </row>
    <row r="155" spans="3:7" ht="12.75">
      <c r="C155" s="41"/>
      <c r="D155" s="1"/>
      <c r="E155" s="1"/>
      <c r="F155" s="1"/>
      <c r="G155" s="59">
        <f t="shared" si="7"/>
        <v>0</v>
      </c>
    </row>
    <row r="156" spans="3:7" ht="12.75">
      <c r="C156" s="41"/>
      <c r="D156" s="1"/>
      <c r="E156" s="1"/>
      <c r="F156" s="1"/>
      <c r="G156" s="59">
        <f t="shared" si="7"/>
        <v>0</v>
      </c>
    </row>
    <row r="157" spans="2:7" ht="12.75">
      <c r="B157" s="60" t="s">
        <v>199</v>
      </c>
      <c r="C157" s="41"/>
      <c r="D157" s="1"/>
      <c r="E157" s="1"/>
      <c r="F157" s="1"/>
      <c r="G157" s="59">
        <f t="shared" si="7"/>
        <v>0</v>
      </c>
    </row>
    <row r="158" spans="2:7" ht="12.75">
      <c r="B158" s="107">
        <v>0.4791666666666667</v>
      </c>
      <c r="C158" s="41"/>
      <c r="D158" s="1"/>
      <c r="E158" s="1"/>
      <c r="F158" s="1"/>
      <c r="G158" s="59">
        <f>SUM(D158*4,E158*4,F158*9)</f>
        <v>0</v>
      </c>
    </row>
    <row r="159" spans="2:7" ht="12.75">
      <c r="B159" s="107">
        <v>0.5208333333333334</v>
      </c>
      <c r="C159" s="41"/>
      <c r="D159" s="1"/>
      <c r="E159" s="1"/>
      <c r="F159" s="1"/>
      <c r="G159" s="59">
        <f t="shared" si="7"/>
        <v>0</v>
      </c>
    </row>
    <row r="160" spans="3:7" ht="12.75">
      <c r="C160" s="41"/>
      <c r="D160" s="1"/>
      <c r="E160" s="1"/>
      <c r="F160" s="1"/>
      <c r="G160" s="59">
        <f t="shared" si="7"/>
        <v>0</v>
      </c>
    </row>
    <row r="161" spans="3:7" ht="12.75">
      <c r="C161" s="41"/>
      <c r="D161" s="25"/>
      <c r="E161" s="25"/>
      <c r="F161" s="25"/>
      <c r="G161" s="59">
        <f t="shared" si="7"/>
        <v>0</v>
      </c>
    </row>
    <row r="162" spans="2:7" ht="12.75">
      <c r="B162" s="60" t="s">
        <v>200</v>
      </c>
      <c r="C162" s="41"/>
      <c r="D162" s="25"/>
      <c r="E162" s="25"/>
      <c r="F162" s="25"/>
      <c r="G162" s="59">
        <f t="shared" si="7"/>
        <v>0</v>
      </c>
    </row>
    <row r="163" spans="2:7" ht="12.75">
      <c r="B163" s="107">
        <v>0.6041666666666666</v>
      </c>
      <c r="C163" s="41"/>
      <c r="D163" s="1"/>
      <c r="E163" s="1"/>
      <c r="F163" s="1"/>
      <c r="G163" s="59">
        <f t="shared" si="7"/>
        <v>0</v>
      </c>
    </row>
    <row r="164" spans="3:7" ht="12.75">
      <c r="C164" s="41"/>
      <c r="D164" s="25"/>
      <c r="E164" s="25"/>
      <c r="F164" s="25"/>
      <c r="G164" s="59">
        <f t="shared" si="7"/>
        <v>0</v>
      </c>
    </row>
    <row r="165" spans="3:7" ht="12.75">
      <c r="C165" s="41"/>
      <c r="D165" s="1"/>
      <c r="E165" s="1"/>
      <c r="F165" s="1"/>
      <c r="G165" s="59">
        <f t="shared" si="7"/>
        <v>0</v>
      </c>
    </row>
    <row r="166" spans="3:7" ht="12.75">
      <c r="C166" s="41"/>
      <c r="D166" s="1"/>
      <c r="E166" s="1"/>
      <c r="F166" s="1"/>
      <c r="G166" s="59">
        <f t="shared" si="7"/>
        <v>0</v>
      </c>
    </row>
    <row r="167" spans="2:7" ht="12.75">
      <c r="B167" s="112">
        <v>0.6875</v>
      </c>
      <c r="C167" s="41"/>
      <c r="D167" s="1"/>
      <c r="E167" s="1"/>
      <c r="F167" s="1"/>
      <c r="G167" s="59">
        <f t="shared" si="7"/>
        <v>0</v>
      </c>
    </row>
    <row r="168" spans="2:7" ht="12.75">
      <c r="B168" s="107">
        <v>0.7083333333333334</v>
      </c>
      <c r="C168" s="41"/>
      <c r="D168" s="1"/>
      <c r="E168" s="1"/>
      <c r="F168" s="1"/>
      <c r="G168" s="59">
        <f t="shared" si="7"/>
        <v>0</v>
      </c>
    </row>
    <row r="169" spans="2:7" ht="12.75">
      <c r="B169" s="107">
        <v>0.8229166666666666</v>
      </c>
      <c r="C169" s="41"/>
      <c r="D169" s="1"/>
      <c r="E169" s="1"/>
      <c r="F169" s="1"/>
      <c r="G169" s="59">
        <f t="shared" si="7"/>
        <v>0</v>
      </c>
    </row>
    <row r="170" spans="3:7" ht="12.75">
      <c r="C170" s="41"/>
      <c r="D170" s="1"/>
      <c r="E170" s="1"/>
      <c r="F170" s="1"/>
      <c r="G170" s="59">
        <f t="shared" si="7"/>
        <v>0</v>
      </c>
    </row>
    <row r="171" spans="3:7" ht="12.75">
      <c r="C171" s="41"/>
      <c r="D171" s="25"/>
      <c r="E171" s="25"/>
      <c r="F171" s="25"/>
      <c r="G171" s="59">
        <f t="shared" si="7"/>
        <v>0</v>
      </c>
    </row>
    <row r="172" spans="2:7" ht="12.75">
      <c r="B172" s="60" t="s">
        <v>201</v>
      </c>
      <c r="C172" s="41"/>
      <c r="D172" s="1"/>
      <c r="E172" s="1"/>
      <c r="F172" s="1"/>
      <c r="G172" s="59">
        <f t="shared" si="7"/>
        <v>0</v>
      </c>
    </row>
    <row r="173" spans="2:7" ht="12.75">
      <c r="B173" s="107">
        <v>0.9270833333333334</v>
      </c>
      <c r="C173" s="41"/>
      <c r="D173" s="25"/>
      <c r="E173" s="25"/>
      <c r="F173" s="25"/>
      <c r="G173" s="59">
        <f t="shared" si="7"/>
        <v>0</v>
      </c>
    </row>
    <row r="174" spans="2:7" ht="12.75">
      <c r="B174" s="107"/>
      <c r="C174" s="41"/>
      <c r="D174" s="1"/>
      <c r="E174" s="1"/>
      <c r="F174" s="1"/>
      <c r="G174" s="59">
        <f t="shared" si="7"/>
        <v>0</v>
      </c>
    </row>
    <row r="175" spans="3:7" ht="12.75">
      <c r="C175" s="41"/>
      <c r="D175" s="1"/>
      <c r="E175" s="1"/>
      <c r="F175" s="1"/>
      <c r="G175" s="59">
        <f t="shared" si="7"/>
        <v>0</v>
      </c>
    </row>
    <row r="176" spans="3:7" ht="12.75">
      <c r="C176" s="41"/>
      <c r="D176" s="25"/>
      <c r="E176" s="25"/>
      <c r="F176" s="25"/>
      <c r="G176" s="59">
        <f t="shared" si="7"/>
        <v>0</v>
      </c>
    </row>
    <row r="177" spans="2:7" ht="12.75">
      <c r="B177" s="60" t="s">
        <v>202</v>
      </c>
      <c r="C177" s="41"/>
      <c r="D177" s="1"/>
      <c r="E177" s="1"/>
      <c r="F177" s="1"/>
      <c r="G177" s="59">
        <f t="shared" si="7"/>
        <v>0</v>
      </c>
    </row>
    <row r="178" spans="2:7" ht="12.75">
      <c r="B178" s="107">
        <v>0</v>
      </c>
      <c r="C178" s="41"/>
      <c r="D178" s="1"/>
      <c r="E178" s="1"/>
      <c r="F178" s="1"/>
      <c r="G178" s="59">
        <f t="shared" si="7"/>
        <v>0</v>
      </c>
    </row>
    <row r="179" spans="3:7" ht="12.75">
      <c r="C179" s="41"/>
      <c r="D179" s="25"/>
      <c r="E179" s="25"/>
      <c r="F179" s="25"/>
      <c r="G179" s="59">
        <f t="shared" si="7"/>
        <v>0</v>
      </c>
    </row>
    <row r="180" spans="2:7" ht="12.75">
      <c r="B180" s="8"/>
      <c r="C180" s="97"/>
      <c r="D180" s="8"/>
      <c r="E180" s="8"/>
      <c r="F180" s="8"/>
      <c r="G180" s="60">
        <f t="shared" si="7"/>
        <v>0</v>
      </c>
    </row>
    <row r="181" spans="2:7" ht="12.75">
      <c r="B181" t="s">
        <v>217</v>
      </c>
      <c r="C181" s="41"/>
      <c r="D181" s="1">
        <f>SUM(D153:D180)</f>
        <v>500</v>
      </c>
      <c r="E181" s="1">
        <f>SUM(E153:E180)</f>
        <v>0</v>
      </c>
      <c r="F181" s="1">
        <f>SUM(F153:F180)</f>
        <v>0</v>
      </c>
      <c r="G181" s="59"/>
    </row>
    <row r="182" spans="2:7" ht="12.75">
      <c r="B182" t="s">
        <v>218</v>
      </c>
      <c r="C182" s="41"/>
      <c r="D182" s="104">
        <f>(D181/(D181+E181+F181))</f>
        <v>1</v>
      </c>
      <c r="E182" s="105">
        <f>(E181/(D181+E181+F181))</f>
        <v>0</v>
      </c>
      <c r="F182" s="106">
        <f>(F181/(D181+E181+F181))</f>
        <v>0</v>
      </c>
      <c r="G182" s="59"/>
    </row>
    <row r="183" spans="3:7" ht="12.75">
      <c r="C183" s="98"/>
      <c r="D183" s="99"/>
      <c r="E183" s="99"/>
      <c r="F183" s="101" t="s">
        <v>197</v>
      </c>
      <c r="G183" s="103">
        <f>SUM(G153:G182)</f>
        <v>1900</v>
      </c>
    </row>
    <row r="184" spans="3:5" ht="12.75">
      <c r="C184" s="1"/>
      <c r="D184" s="1"/>
      <c r="E184" s="1"/>
    </row>
    <row r="185" spans="5:7" ht="12.75">
      <c r="E185" t="s">
        <v>236</v>
      </c>
      <c r="G185" s="109">
        <f>SUM(G159:G162)</f>
        <v>0</v>
      </c>
    </row>
  </sheetData>
  <sheetProtection/>
  <mergeCells count="28">
    <mergeCell ref="H142:I142"/>
    <mergeCell ref="J142:R142"/>
    <mergeCell ref="D151:F151"/>
    <mergeCell ref="H137:I137"/>
    <mergeCell ref="J137:R137"/>
    <mergeCell ref="H141:I141"/>
    <mergeCell ref="J141:R141"/>
    <mergeCell ref="H138:I138"/>
    <mergeCell ref="J138:R138"/>
    <mergeCell ref="H139:I139"/>
    <mergeCell ref="J139:R139"/>
    <mergeCell ref="H140:I140"/>
    <mergeCell ref="J140:R140"/>
    <mergeCell ref="M13:N13"/>
    <mergeCell ref="O13:P13"/>
    <mergeCell ref="H135:I135"/>
    <mergeCell ref="J135:R135"/>
    <mergeCell ref="H136:I136"/>
    <mergeCell ref="J136:R136"/>
    <mergeCell ref="J4:K4"/>
    <mergeCell ref="C9:P9"/>
    <mergeCell ref="Q9:Q12"/>
    <mergeCell ref="C10:P10"/>
    <mergeCell ref="C13:D13"/>
    <mergeCell ref="E13:F13"/>
    <mergeCell ref="G13:H13"/>
    <mergeCell ref="I13:J13"/>
    <mergeCell ref="K13:L13"/>
  </mergeCells>
  <dataValidations count="2">
    <dataValidation type="list" allowBlank="1" sqref="H136:H142 I140:I142 I136:I138">
      <formula1>$S$9:$S$11</formula1>
    </dataValidation>
    <dataValidation type="list" allowBlank="1" showInputMessage="1" showErrorMessage="1" sqref="C4">
      <formula1>$S$4:$S$5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S185"/>
  <sheetViews>
    <sheetView zoomScale="72" zoomScaleNormal="72" zoomScalePageLayoutView="0" workbookViewId="0" topLeftCell="A76">
      <selection activeCell="C81" sqref="C81:P133"/>
    </sheetView>
  </sheetViews>
  <sheetFormatPr defaultColWidth="11.7109375" defaultRowHeight="12.75"/>
  <cols>
    <col min="1" max="1" width="1.7109375" style="0" customWidth="1"/>
    <col min="2" max="2" width="36.421875" style="0" customWidth="1"/>
    <col min="3" max="3" width="13.00390625" style="0" customWidth="1"/>
    <col min="4" max="5" width="11.140625" style="0" customWidth="1"/>
    <col min="6" max="7" width="11.7109375" style="0" customWidth="1"/>
    <col min="8" max="8" width="11.00390625" style="0" customWidth="1"/>
    <col min="9" max="9" width="9.57421875" style="0" customWidth="1"/>
    <col min="10" max="10" width="11.00390625" style="0" customWidth="1"/>
    <col min="11" max="11" width="9.57421875" style="0" customWidth="1"/>
    <col min="12" max="12" width="11.00390625" style="0" customWidth="1"/>
    <col min="13" max="13" width="9.57421875" style="0" customWidth="1"/>
    <col min="14" max="14" width="11.00390625" style="0" customWidth="1"/>
    <col min="15" max="15" width="9.57421875" style="0" customWidth="1"/>
    <col min="16" max="16" width="11.00390625" style="0" customWidth="1"/>
    <col min="17" max="17" width="16.00390625" style="0" customWidth="1"/>
    <col min="18" max="18" width="50.28125" style="0" customWidth="1"/>
    <col min="19" max="19" width="23.140625" style="0" customWidth="1"/>
  </cols>
  <sheetData>
    <row r="1" ht="7.5" customHeight="1"/>
    <row r="2" spans="2:3" ht="15">
      <c r="B2" s="70">
        <f>Lunes!B2+4</f>
        <v>40228</v>
      </c>
      <c r="C2" s="2"/>
    </row>
    <row r="3" spans="2:19" ht="12.75">
      <c r="B3" s="15" t="s">
        <v>138</v>
      </c>
      <c r="C3" s="20"/>
      <c r="D3" s="10"/>
      <c r="E3" s="10"/>
      <c r="F3" s="10"/>
      <c r="G3" s="10"/>
      <c r="H3" s="10"/>
      <c r="I3" s="10"/>
      <c r="J3" s="10"/>
      <c r="K3" s="10"/>
      <c r="L3" s="16"/>
      <c r="M3" s="16"/>
      <c r="N3" s="16"/>
      <c r="O3" s="16"/>
      <c r="P3" s="17"/>
      <c r="Q3" s="48"/>
      <c r="R3" s="65" t="s">
        <v>139</v>
      </c>
      <c r="S3" s="17" t="s">
        <v>150</v>
      </c>
    </row>
    <row r="4" spans="2:19" ht="12.75">
      <c r="B4" s="36" t="s">
        <v>153</v>
      </c>
      <c r="C4" s="35" t="s">
        <v>151</v>
      </c>
      <c r="D4" s="40"/>
      <c r="E4" s="45"/>
      <c r="F4" s="44" t="s">
        <v>146</v>
      </c>
      <c r="G4" s="44"/>
      <c r="H4" s="44"/>
      <c r="I4" s="44"/>
      <c r="J4" s="122" t="str">
        <f>IF(C4=S4,IF(J5&lt;=18.5,"Bajo Peso",IF(J5&lt;=24.9,"Peso Adecuado",IF(J5&lt;=29.9,"Sobrepeso",IF(J5&lt;=34.9,"Obesidad","Obesidad Severa")))),IF(J5&lt;=18.5,"Bajo Peso",IF(J5&lt;=24.9,"Peso Adecuado",IF(J5&lt;=29.9,"Sobrepeso",IF(J5&lt;=34.9,"Obesidad","Obesidad Severa")))))</f>
        <v>Peso Adecuado</v>
      </c>
      <c r="K4" s="122"/>
      <c r="N4" s="25"/>
      <c r="O4" s="25"/>
      <c r="P4" s="25"/>
      <c r="Q4" s="50"/>
      <c r="R4" s="62"/>
      <c r="S4" s="59" t="s">
        <v>151</v>
      </c>
    </row>
    <row r="5" spans="2:19" ht="12.75">
      <c r="B5" s="37" t="s">
        <v>143</v>
      </c>
      <c r="C5" s="35">
        <v>25</v>
      </c>
      <c r="D5" s="41"/>
      <c r="E5" s="1"/>
      <c r="F5" s="32" t="s">
        <v>141</v>
      </c>
      <c r="G5" s="32"/>
      <c r="H5" s="32"/>
      <c r="I5" s="32"/>
      <c r="J5" s="28">
        <f>C7/POWER(C6/100,2)</f>
        <v>22.917793401838832</v>
      </c>
      <c r="O5" s="25"/>
      <c r="P5" s="25"/>
      <c r="Q5" s="18"/>
      <c r="R5" s="62"/>
      <c r="S5" s="60" t="s">
        <v>152</v>
      </c>
    </row>
    <row r="6" spans="2:18" ht="12.75">
      <c r="B6" s="37" t="s">
        <v>142</v>
      </c>
      <c r="C6" s="35">
        <v>172</v>
      </c>
      <c r="D6" s="41"/>
      <c r="E6" s="1"/>
      <c r="F6" s="31" t="s">
        <v>145</v>
      </c>
      <c r="G6" s="31"/>
      <c r="H6" s="31"/>
      <c r="I6" s="31"/>
      <c r="J6" s="29">
        <f>IF(C4=S4,((-98.42+(4.15*(C8*0.3937))-0.082*(C7*2.2))/(C7*2.2)),((-76.76+(4.15*(C8*0.3937))-0.082*(C7*2.2))/(C7*2.2)))</f>
        <v>0.13227748055779032</v>
      </c>
      <c r="K6" s="21"/>
      <c r="O6" s="21"/>
      <c r="P6" s="21"/>
      <c r="Q6" s="18"/>
      <c r="R6" s="62"/>
    </row>
    <row r="7" spans="2:19" ht="12.75">
      <c r="B7" s="24" t="s">
        <v>140</v>
      </c>
      <c r="C7" s="35">
        <v>67.8</v>
      </c>
      <c r="D7" s="42"/>
      <c r="E7" s="46"/>
      <c r="F7" s="31" t="s">
        <v>144</v>
      </c>
      <c r="G7" s="31"/>
      <c r="H7" s="31"/>
      <c r="I7" s="31"/>
      <c r="J7" s="30">
        <f>IF(C4=S4,66.473+(13.751*C7)+(5.0033*C6)-(6.55*C5),66.551+(9.463*C7)+(4.8496*C6)-(4.6756*C5))</f>
        <v>1695.6084</v>
      </c>
      <c r="K7" s="21"/>
      <c r="O7" s="21"/>
      <c r="P7" s="21"/>
      <c r="Q7" s="18"/>
      <c r="R7" s="62"/>
      <c r="S7" s="3"/>
    </row>
    <row r="8" spans="2:19" ht="12.75">
      <c r="B8" s="38" t="s">
        <v>147</v>
      </c>
      <c r="C8" s="39">
        <v>79.8</v>
      </c>
      <c r="D8" s="43"/>
      <c r="E8" s="47"/>
      <c r="F8" s="26"/>
      <c r="G8" s="26"/>
      <c r="H8" s="26"/>
      <c r="I8" s="8"/>
      <c r="J8" s="8"/>
      <c r="K8" s="26"/>
      <c r="L8" s="8"/>
      <c r="M8" s="8"/>
      <c r="N8" s="26"/>
      <c r="O8" s="26"/>
      <c r="P8" s="26"/>
      <c r="Q8" s="18"/>
      <c r="R8" s="62"/>
      <c r="S8" s="61" t="s">
        <v>134</v>
      </c>
    </row>
    <row r="9" spans="2:19" ht="12.75" customHeight="1">
      <c r="B9" s="22" t="s">
        <v>137</v>
      </c>
      <c r="C9" s="123" t="s">
        <v>376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 t="s">
        <v>280</v>
      </c>
      <c r="R9" s="62"/>
      <c r="S9" s="59" t="s">
        <v>133</v>
      </c>
    </row>
    <row r="10" spans="2:19" ht="12.75">
      <c r="B10" s="23" t="s">
        <v>139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4"/>
      <c r="R10" s="62"/>
      <c r="S10" s="59" t="s">
        <v>135</v>
      </c>
    </row>
    <row r="11" spans="2:19" ht="12.75">
      <c r="B11" s="34" t="s">
        <v>154</v>
      </c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24"/>
      <c r="R11" s="62"/>
      <c r="S11" s="60" t="s">
        <v>136</v>
      </c>
    </row>
    <row r="12" spans="17:18" ht="12.75">
      <c r="Q12" s="125"/>
      <c r="R12" s="62"/>
    </row>
    <row r="13" spans="2:18" ht="12" customHeight="1">
      <c r="B13" s="4" t="s">
        <v>109</v>
      </c>
      <c r="C13" s="127" t="s">
        <v>121</v>
      </c>
      <c r="D13" s="127"/>
      <c r="E13" s="127" t="s">
        <v>122</v>
      </c>
      <c r="F13" s="127"/>
      <c r="G13" s="127" t="s">
        <v>123</v>
      </c>
      <c r="H13" s="127"/>
      <c r="I13" s="127" t="s">
        <v>124</v>
      </c>
      <c r="J13" s="127"/>
      <c r="K13" s="127" t="s">
        <v>125</v>
      </c>
      <c r="L13" s="127"/>
      <c r="M13" s="127" t="s">
        <v>126</v>
      </c>
      <c r="N13" s="127"/>
      <c r="O13" s="127" t="s">
        <v>158</v>
      </c>
      <c r="P13" s="128"/>
      <c r="Q13" s="13" t="s">
        <v>157</v>
      </c>
      <c r="R13" s="76"/>
    </row>
    <row r="14" spans="2:18" ht="12" customHeight="1">
      <c r="B14" s="9" t="s">
        <v>1</v>
      </c>
      <c r="C14" s="13" t="s">
        <v>127</v>
      </c>
      <c r="D14" s="14" t="s">
        <v>128</v>
      </c>
      <c r="E14" s="13" t="s">
        <v>127</v>
      </c>
      <c r="F14" s="14" t="s">
        <v>128</v>
      </c>
      <c r="G14" s="13" t="s">
        <v>127</v>
      </c>
      <c r="H14" s="14" t="s">
        <v>128</v>
      </c>
      <c r="I14" s="13" t="s">
        <v>127</v>
      </c>
      <c r="J14" s="14" t="s">
        <v>128</v>
      </c>
      <c r="K14" s="13" t="s">
        <v>127</v>
      </c>
      <c r="L14" s="14" t="s">
        <v>128</v>
      </c>
      <c r="M14" s="13" t="s">
        <v>127</v>
      </c>
      <c r="N14" s="14" t="s">
        <v>128</v>
      </c>
      <c r="O14" s="13" t="s">
        <v>127</v>
      </c>
      <c r="P14" s="49" t="s">
        <v>128</v>
      </c>
      <c r="Q14" s="18">
        <f>SUM(D14,F14,H14,J14,L14,N14,P14)*1</f>
        <v>0</v>
      </c>
      <c r="R14" s="62"/>
    </row>
    <row r="15" spans="2:18" ht="12" customHeight="1">
      <c r="B15" s="5" t="s">
        <v>2</v>
      </c>
      <c r="C15" s="77"/>
      <c r="D15" s="79"/>
      <c r="E15" s="77"/>
      <c r="F15" s="79"/>
      <c r="G15" s="77"/>
      <c r="H15" s="79"/>
      <c r="I15" s="77"/>
      <c r="J15" s="79"/>
      <c r="K15" s="77"/>
      <c r="L15" s="79"/>
      <c r="M15" s="77"/>
      <c r="N15" s="79"/>
      <c r="O15" s="77"/>
      <c r="P15" s="79"/>
      <c r="Q15" s="18">
        <f aca="true" t="shared" si="0" ref="Q15:Q31">SUM(D15,F15,H15,J15,L15,N15,P15)*1</f>
        <v>0</v>
      </c>
      <c r="R15" s="62"/>
    </row>
    <row r="16" spans="2:18" ht="12" customHeight="1">
      <c r="B16" s="5" t="s">
        <v>4</v>
      </c>
      <c r="C16" s="77"/>
      <c r="D16" s="79"/>
      <c r="E16" s="77"/>
      <c r="F16" s="79"/>
      <c r="G16" s="77"/>
      <c r="H16" s="79"/>
      <c r="I16" s="77"/>
      <c r="J16" s="79"/>
      <c r="K16" s="77"/>
      <c r="L16" s="79"/>
      <c r="M16" s="77"/>
      <c r="N16" s="79"/>
      <c r="O16" s="77"/>
      <c r="P16" s="79"/>
      <c r="Q16" s="18">
        <f t="shared" si="0"/>
        <v>0</v>
      </c>
      <c r="R16" s="62"/>
    </row>
    <row r="17" spans="2:18" ht="12" customHeight="1">
      <c r="B17" s="5" t="s">
        <v>6</v>
      </c>
      <c r="C17" s="77"/>
      <c r="D17" s="79"/>
      <c r="E17" s="77"/>
      <c r="F17" s="79"/>
      <c r="G17" s="77"/>
      <c r="H17" s="79"/>
      <c r="I17" s="77"/>
      <c r="J17" s="79"/>
      <c r="K17" s="77"/>
      <c r="L17" s="79"/>
      <c r="M17" s="77"/>
      <c r="N17" s="79"/>
      <c r="O17" s="77"/>
      <c r="P17" s="79"/>
      <c r="Q17" s="18">
        <f t="shared" si="0"/>
        <v>0</v>
      </c>
      <c r="R17" s="62"/>
    </row>
    <row r="18" spans="2:18" ht="12" customHeight="1">
      <c r="B18" s="5" t="s">
        <v>8</v>
      </c>
      <c r="C18" s="77"/>
      <c r="D18" s="79"/>
      <c r="E18" s="77"/>
      <c r="F18" s="79"/>
      <c r="G18" s="77"/>
      <c r="H18" s="79"/>
      <c r="I18" s="77"/>
      <c r="J18" s="79"/>
      <c r="K18" s="77"/>
      <c r="L18" s="79"/>
      <c r="M18" s="77"/>
      <c r="N18" s="79"/>
      <c r="O18" s="77"/>
      <c r="P18" s="79"/>
      <c r="Q18" s="18">
        <f t="shared" si="0"/>
        <v>0</v>
      </c>
      <c r="R18" s="62"/>
    </row>
    <row r="19" spans="2:18" ht="12" customHeight="1">
      <c r="B19" s="5" t="s">
        <v>10</v>
      </c>
      <c r="C19" s="77"/>
      <c r="D19" s="79"/>
      <c r="E19" s="77"/>
      <c r="F19" s="79"/>
      <c r="G19" s="77"/>
      <c r="H19" s="79"/>
      <c r="I19" s="77"/>
      <c r="J19" s="79"/>
      <c r="K19" s="77"/>
      <c r="L19" s="79"/>
      <c r="M19" s="77"/>
      <c r="N19" s="79"/>
      <c r="O19" s="77"/>
      <c r="P19" s="79"/>
      <c r="Q19" s="18">
        <f t="shared" si="0"/>
        <v>0</v>
      </c>
      <c r="R19" s="62"/>
    </row>
    <row r="20" spans="2:18" ht="12" customHeight="1">
      <c r="B20" s="5" t="s">
        <v>64</v>
      </c>
      <c r="C20" s="77"/>
      <c r="D20" s="79"/>
      <c r="E20" s="77"/>
      <c r="F20" s="79"/>
      <c r="G20" s="77"/>
      <c r="H20" s="79"/>
      <c r="I20" s="77"/>
      <c r="J20" s="79"/>
      <c r="K20" s="77"/>
      <c r="L20" s="79"/>
      <c r="M20" s="77"/>
      <c r="N20" s="79"/>
      <c r="O20" s="77"/>
      <c r="P20" s="79"/>
      <c r="Q20" s="18">
        <f t="shared" si="0"/>
        <v>0</v>
      </c>
      <c r="R20" s="62"/>
    </row>
    <row r="21" spans="2:18" ht="12" customHeight="1">
      <c r="B21" s="5" t="s">
        <v>13</v>
      </c>
      <c r="C21" s="77"/>
      <c r="D21" s="79"/>
      <c r="E21" s="77"/>
      <c r="F21" s="79"/>
      <c r="G21" s="77"/>
      <c r="H21" s="79"/>
      <c r="I21" s="77"/>
      <c r="J21" s="79"/>
      <c r="K21" s="77"/>
      <c r="L21" s="79"/>
      <c r="M21" s="77"/>
      <c r="N21" s="79"/>
      <c r="O21" s="77"/>
      <c r="P21" s="79"/>
      <c r="Q21" s="18">
        <f t="shared" si="0"/>
        <v>0</v>
      </c>
      <c r="R21" s="62"/>
    </row>
    <row r="22" spans="2:18" ht="12" customHeight="1">
      <c r="B22" s="5" t="s">
        <v>15</v>
      </c>
      <c r="C22" s="77"/>
      <c r="D22" s="79"/>
      <c r="E22" s="77"/>
      <c r="F22" s="79"/>
      <c r="G22" s="77"/>
      <c r="H22" s="79"/>
      <c r="I22" s="77"/>
      <c r="J22" s="79"/>
      <c r="K22" s="77"/>
      <c r="L22" s="79"/>
      <c r="M22" s="77"/>
      <c r="N22" s="79"/>
      <c r="O22" s="77"/>
      <c r="P22" s="79"/>
      <c r="Q22" s="18">
        <f t="shared" si="0"/>
        <v>0</v>
      </c>
      <c r="R22" s="62"/>
    </row>
    <row r="23" spans="2:18" ht="12" customHeight="1">
      <c r="B23" s="5" t="s">
        <v>17</v>
      </c>
      <c r="C23" s="77"/>
      <c r="D23" s="79"/>
      <c r="E23" s="77"/>
      <c r="F23" s="80"/>
      <c r="G23" s="77"/>
      <c r="H23" s="80"/>
      <c r="I23" s="77"/>
      <c r="J23" s="80"/>
      <c r="K23" s="77"/>
      <c r="L23" s="79"/>
      <c r="M23" s="77"/>
      <c r="N23" s="79"/>
      <c r="O23" s="77"/>
      <c r="P23" s="79"/>
      <c r="Q23" s="18">
        <f t="shared" si="0"/>
        <v>0</v>
      </c>
      <c r="R23" s="62"/>
    </row>
    <row r="24" spans="2:18" ht="12" customHeight="1">
      <c r="B24" s="5" t="s">
        <v>3</v>
      </c>
      <c r="C24" s="77"/>
      <c r="D24" s="79"/>
      <c r="E24" s="77"/>
      <c r="F24" s="79"/>
      <c r="G24" s="77"/>
      <c r="H24" s="79"/>
      <c r="I24" s="77"/>
      <c r="J24" s="79"/>
      <c r="K24" s="77"/>
      <c r="L24" s="79"/>
      <c r="M24" s="77"/>
      <c r="N24" s="79"/>
      <c r="O24" s="77"/>
      <c r="P24" s="79"/>
      <c r="Q24" s="18">
        <f t="shared" si="0"/>
        <v>0</v>
      </c>
      <c r="R24" s="62"/>
    </row>
    <row r="25" spans="2:18" ht="12" customHeight="1">
      <c r="B25" s="5" t="s">
        <v>5</v>
      </c>
      <c r="C25" s="77"/>
      <c r="D25" s="79"/>
      <c r="E25" s="77"/>
      <c r="F25" s="79"/>
      <c r="G25" s="77"/>
      <c r="H25" s="79"/>
      <c r="I25" s="77"/>
      <c r="J25" s="79"/>
      <c r="K25" s="77"/>
      <c r="L25" s="79"/>
      <c r="M25" s="77"/>
      <c r="N25" s="79"/>
      <c r="O25" s="77"/>
      <c r="P25" s="79"/>
      <c r="Q25" s="18">
        <f t="shared" si="0"/>
        <v>0</v>
      </c>
      <c r="R25" s="62"/>
    </row>
    <row r="26" spans="2:18" ht="12" customHeight="1">
      <c r="B26" s="5" t="s">
        <v>7</v>
      </c>
      <c r="C26" s="77"/>
      <c r="D26" s="79"/>
      <c r="E26" s="77"/>
      <c r="F26" s="79"/>
      <c r="G26" s="77"/>
      <c r="H26" s="79"/>
      <c r="I26" s="77"/>
      <c r="J26" s="79"/>
      <c r="K26" s="77"/>
      <c r="L26" s="79"/>
      <c r="M26" s="77"/>
      <c r="N26" s="79"/>
      <c r="O26" s="77"/>
      <c r="P26" s="79"/>
      <c r="Q26" s="18">
        <f t="shared" si="0"/>
        <v>0</v>
      </c>
      <c r="R26" s="63"/>
    </row>
    <row r="27" spans="2:18" ht="12" customHeight="1">
      <c r="B27" s="5" t="s">
        <v>9</v>
      </c>
      <c r="C27" s="77"/>
      <c r="D27" s="79"/>
      <c r="E27" s="77"/>
      <c r="F27" s="79"/>
      <c r="G27" s="77"/>
      <c r="H27" s="79"/>
      <c r="I27" s="77"/>
      <c r="J27" s="79"/>
      <c r="K27" s="77"/>
      <c r="L27" s="79"/>
      <c r="M27" s="77"/>
      <c r="N27" s="79"/>
      <c r="O27" s="77"/>
      <c r="P27" s="79"/>
      <c r="Q27" s="18">
        <f t="shared" si="0"/>
        <v>0</v>
      </c>
      <c r="R27" s="62"/>
    </row>
    <row r="28" spans="2:18" ht="12" customHeight="1">
      <c r="B28" s="5" t="s">
        <v>11</v>
      </c>
      <c r="C28" s="77"/>
      <c r="D28" s="79"/>
      <c r="E28" s="77"/>
      <c r="F28" s="79"/>
      <c r="G28" s="77"/>
      <c r="H28" s="79"/>
      <c r="I28" s="77"/>
      <c r="J28" s="79"/>
      <c r="K28" s="77"/>
      <c r="L28" s="79"/>
      <c r="M28" s="77"/>
      <c r="N28" s="79"/>
      <c r="O28" s="77"/>
      <c r="P28" s="79"/>
      <c r="Q28" s="18">
        <f t="shared" si="0"/>
        <v>0</v>
      </c>
      <c r="R28" s="62"/>
    </row>
    <row r="29" spans="2:18" ht="12" customHeight="1">
      <c r="B29" s="5" t="s">
        <v>12</v>
      </c>
      <c r="C29" s="77"/>
      <c r="D29" s="79"/>
      <c r="E29" s="77"/>
      <c r="F29" s="79"/>
      <c r="G29" s="77"/>
      <c r="H29" s="79"/>
      <c r="I29" s="77"/>
      <c r="J29" s="79"/>
      <c r="K29" s="77"/>
      <c r="L29" s="79"/>
      <c r="M29" s="77"/>
      <c r="N29" s="79"/>
      <c r="O29" s="77"/>
      <c r="P29" s="79"/>
      <c r="Q29" s="18">
        <f t="shared" si="0"/>
        <v>0</v>
      </c>
      <c r="R29" s="62"/>
    </row>
    <row r="30" spans="2:18" ht="12" customHeight="1">
      <c r="B30" s="5" t="s">
        <v>14</v>
      </c>
      <c r="C30" s="77"/>
      <c r="D30" s="79"/>
      <c r="E30" s="77"/>
      <c r="F30" s="79"/>
      <c r="G30" s="77"/>
      <c r="H30" s="79"/>
      <c r="I30" s="77"/>
      <c r="J30" s="79"/>
      <c r="K30" s="77"/>
      <c r="L30" s="79"/>
      <c r="M30" s="77"/>
      <c r="N30" s="79"/>
      <c r="O30" s="77"/>
      <c r="P30" s="79"/>
      <c r="Q30" s="18">
        <f t="shared" si="0"/>
        <v>0</v>
      </c>
      <c r="R30" s="62"/>
    </row>
    <row r="31" spans="2:18" ht="12" customHeight="1">
      <c r="B31" s="5" t="s">
        <v>16</v>
      </c>
      <c r="C31" s="77"/>
      <c r="D31" s="79"/>
      <c r="E31" s="77"/>
      <c r="F31" s="79"/>
      <c r="G31" s="77"/>
      <c r="H31" s="79"/>
      <c r="I31" s="77"/>
      <c r="J31" s="79"/>
      <c r="K31" s="77"/>
      <c r="L31" s="79"/>
      <c r="M31" s="77"/>
      <c r="N31" s="79"/>
      <c r="O31" s="77"/>
      <c r="P31" s="79"/>
      <c r="Q31" s="18">
        <f t="shared" si="0"/>
        <v>0</v>
      </c>
      <c r="R31" s="62"/>
    </row>
    <row r="32" spans="2:18" ht="12" customHeight="1">
      <c r="B32" s="11" t="s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66"/>
      <c r="R32" s="67"/>
    </row>
    <row r="33" spans="2:18" ht="12" customHeight="1">
      <c r="B33" s="6" t="s">
        <v>19</v>
      </c>
      <c r="C33" s="77"/>
      <c r="D33" s="79"/>
      <c r="E33" s="77"/>
      <c r="F33" s="79"/>
      <c r="G33" s="77"/>
      <c r="H33" s="79"/>
      <c r="I33" s="77"/>
      <c r="J33" s="79"/>
      <c r="K33" s="77"/>
      <c r="L33" s="79"/>
      <c r="M33" s="77"/>
      <c r="N33" s="79"/>
      <c r="O33" s="77"/>
      <c r="P33" s="79"/>
      <c r="Q33" s="18">
        <f aca="true" t="shared" si="1" ref="Q33:Q46">SUM(D33,F33,H33,J33,L33,N33,P33)*1</f>
        <v>0</v>
      </c>
      <c r="R33" s="62"/>
    </row>
    <row r="34" spans="2:18" ht="12" customHeight="1">
      <c r="B34" s="6" t="s">
        <v>21</v>
      </c>
      <c r="C34" s="77"/>
      <c r="D34" s="79"/>
      <c r="E34" s="77"/>
      <c r="F34" s="79"/>
      <c r="G34" s="77"/>
      <c r="H34" s="79"/>
      <c r="I34" s="77"/>
      <c r="J34" s="79"/>
      <c r="K34" s="77"/>
      <c r="L34" s="79"/>
      <c r="M34" s="77"/>
      <c r="N34" s="79"/>
      <c r="O34" s="77"/>
      <c r="P34" s="79"/>
      <c r="Q34" s="18">
        <f t="shared" si="1"/>
        <v>0</v>
      </c>
      <c r="R34" s="62"/>
    </row>
    <row r="35" spans="2:18" ht="12" customHeight="1">
      <c r="B35" s="6" t="s">
        <v>23</v>
      </c>
      <c r="C35" s="77"/>
      <c r="D35" s="79"/>
      <c r="E35" s="77"/>
      <c r="F35" s="79"/>
      <c r="G35" s="77"/>
      <c r="H35" s="79"/>
      <c r="I35" s="77"/>
      <c r="J35" s="79"/>
      <c r="K35" s="77"/>
      <c r="L35" s="79"/>
      <c r="M35" s="77"/>
      <c r="N35" s="79"/>
      <c r="O35" s="77"/>
      <c r="P35" s="79"/>
      <c r="Q35" s="18">
        <f t="shared" si="1"/>
        <v>0</v>
      </c>
      <c r="R35" s="62"/>
    </row>
    <row r="36" spans="2:18" ht="12" customHeight="1">
      <c r="B36" s="6" t="s">
        <v>25</v>
      </c>
      <c r="C36" s="77"/>
      <c r="D36" s="79"/>
      <c r="E36" s="77"/>
      <c r="F36" s="79"/>
      <c r="G36" s="77"/>
      <c r="H36" s="79"/>
      <c r="I36" s="77"/>
      <c r="J36" s="79"/>
      <c r="K36" s="77"/>
      <c r="L36" s="79"/>
      <c r="M36" s="77"/>
      <c r="N36" s="79"/>
      <c r="O36" s="77"/>
      <c r="P36" s="79"/>
      <c r="Q36" s="18">
        <f t="shared" si="1"/>
        <v>0</v>
      </c>
      <c r="R36" s="62"/>
    </row>
    <row r="37" spans="2:18" ht="12" customHeight="1">
      <c r="B37" s="6" t="s">
        <v>27</v>
      </c>
      <c r="C37" s="77"/>
      <c r="D37" s="79"/>
      <c r="E37" s="77"/>
      <c r="F37" s="79"/>
      <c r="G37" s="77"/>
      <c r="H37" s="79"/>
      <c r="I37" s="77"/>
      <c r="J37" s="79"/>
      <c r="K37" s="77"/>
      <c r="L37" s="79"/>
      <c r="M37" s="77"/>
      <c r="N37" s="79"/>
      <c r="O37" s="77"/>
      <c r="P37" s="79"/>
      <c r="Q37" s="18">
        <f t="shared" si="1"/>
        <v>0</v>
      </c>
      <c r="R37" s="62"/>
    </row>
    <row r="38" spans="2:18" ht="12" customHeight="1">
      <c r="B38" s="6" t="s">
        <v>29</v>
      </c>
      <c r="C38" s="77"/>
      <c r="D38" s="79"/>
      <c r="E38" s="77"/>
      <c r="F38" s="79"/>
      <c r="G38" s="77"/>
      <c r="H38" s="79"/>
      <c r="I38" s="77"/>
      <c r="J38" s="79"/>
      <c r="K38" s="77"/>
      <c r="L38" s="79"/>
      <c r="M38" s="77"/>
      <c r="N38" s="79"/>
      <c r="O38" s="77"/>
      <c r="P38" s="79"/>
      <c r="Q38" s="18">
        <f t="shared" si="1"/>
        <v>0</v>
      </c>
      <c r="R38" s="62"/>
    </row>
    <row r="39" spans="2:18" ht="12" customHeight="1">
      <c r="B39" s="6" t="s">
        <v>31</v>
      </c>
      <c r="C39" s="77"/>
      <c r="D39" s="79"/>
      <c r="E39" s="77"/>
      <c r="F39" s="79"/>
      <c r="G39" s="77"/>
      <c r="H39" s="79"/>
      <c r="I39" s="77"/>
      <c r="J39" s="79"/>
      <c r="K39" s="77"/>
      <c r="L39" s="79"/>
      <c r="M39" s="77"/>
      <c r="N39" s="79"/>
      <c r="O39" s="77"/>
      <c r="P39" s="79"/>
      <c r="Q39" s="18">
        <f t="shared" si="1"/>
        <v>0</v>
      </c>
      <c r="R39" s="62"/>
    </row>
    <row r="40" spans="2:18" ht="12" customHeight="1">
      <c r="B40" s="6" t="s">
        <v>20</v>
      </c>
      <c r="C40" s="77"/>
      <c r="D40" s="79"/>
      <c r="E40" s="77"/>
      <c r="F40" s="79"/>
      <c r="G40" s="77"/>
      <c r="H40" s="79"/>
      <c r="I40" s="77"/>
      <c r="J40" s="79"/>
      <c r="K40" s="77"/>
      <c r="L40" s="79"/>
      <c r="M40" s="77"/>
      <c r="N40" s="79"/>
      <c r="O40" s="77"/>
      <c r="P40" s="79"/>
      <c r="Q40" s="18">
        <f t="shared" si="1"/>
        <v>0</v>
      </c>
      <c r="R40" s="62"/>
    </row>
    <row r="41" spans="2:18" ht="12" customHeight="1">
      <c r="B41" s="6" t="s">
        <v>22</v>
      </c>
      <c r="C41" s="77"/>
      <c r="D41" s="79"/>
      <c r="E41" s="77"/>
      <c r="F41" s="79"/>
      <c r="G41" s="77"/>
      <c r="H41" s="79"/>
      <c r="I41" s="77"/>
      <c r="J41" s="79"/>
      <c r="K41" s="77"/>
      <c r="L41" s="79"/>
      <c r="M41" s="77"/>
      <c r="N41" s="79"/>
      <c r="O41" s="77"/>
      <c r="P41" s="79"/>
      <c r="Q41" s="18">
        <f t="shared" si="1"/>
        <v>0</v>
      </c>
      <c r="R41" s="62"/>
    </row>
    <row r="42" spans="2:18" ht="12" customHeight="1">
      <c r="B42" s="6" t="s">
        <v>24</v>
      </c>
      <c r="C42" s="77"/>
      <c r="D42" s="79"/>
      <c r="E42" s="77"/>
      <c r="F42" s="79"/>
      <c r="G42" s="77"/>
      <c r="H42" s="79"/>
      <c r="I42" s="77"/>
      <c r="J42" s="79"/>
      <c r="K42" s="77"/>
      <c r="L42" s="79"/>
      <c r="M42" s="77"/>
      <c r="N42" s="79"/>
      <c r="O42" s="77"/>
      <c r="P42" s="79"/>
      <c r="Q42" s="18">
        <f t="shared" si="1"/>
        <v>0</v>
      </c>
      <c r="R42" s="62"/>
    </row>
    <row r="43" spans="2:18" ht="12" customHeight="1">
      <c r="B43" s="6" t="s">
        <v>26</v>
      </c>
      <c r="C43" s="77"/>
      <c r="D43" s="79"/>
      <c r="E43" s="77"/>
      <c r="F43" s="79"/>
      <c r="G43" s="77"/>
      <c r="H43" s="79"/>
      <c r="I43" s="77"/>
      <c r="J43" s="79"/>
      <c r="K43" s="77"/>
      <c r="L43" s="79"/>
      <c r="M43" s="77"/>
      <c r="N43" s="79"/>
      <c r="O43" s="77"/>
      <c r="P43" s="79"/>
      <c r="Q43" s="18">
        <f t="shared" si="1"/>
        <v>0</v>
      </c>
      <c r="R43" s="62"/>
    </row>
    <row r="44" spans="2:18" ht="12" customHeight="1">
      <c r="B44" s="6" t="s">
        <v>28</v>
      </c>
      <c r="C44" s="77"/>
      <c r="D44" s="79"/>
      <c r="E44" s="77"/>
      <c r="F44" s="79"/>
      <c r="G44" s="77"/>
      <c r="H44" s="79"/>
      <c r="I44" s="77"/>
      <c r="J44" s="79"/>
      <c r="K44" s="77"/>
      <c r="L44" s="79"/>
      <c r="M44" s="77"/>
      <c r="N44" s="79"/>
      <c r="O44" s="77"/>
      <c r="P44" s="79"/>
      <c r="Q44" s="18">
        <f t="shared" si="1"/>
        <v>0</v>
      </c>
      <c r="R44" s="62"/>
    </row>
    <row r="45" spans="2:18" ht="12" customHeight="1">
      <c r="B45" s="6" t="s">
        <v>30</v>
      </c>
      <c r="C45" s="77"/>
      <c r="D45" s="79"/>
      <c r="E45" s="77"/>
      <c r="F45" s="79"/>
      <c r="G45" s="77"/>
      <c r="H45" s="79"/>
      <c r="I45" s="77"/>
      <c r="J45" s="79"/>
      <c r="K45" s="77"/>
      <c r="L45" s="79"/>
      <c r="M45" s="77"/>
      <c r="N45" s="79"/>
      <c r="O45" s="77"/>
      <c r="P45" s="79"/>
      <c r="Q45" s="18">
        <f t="shared" si="1"/>
        <v>0</v>
      </c>
      <c r="R45" s="62"/>
    </row>
    <row r="46" spans="2:18" ht="12" customHeight="1">
      <c r="B46" s="6" t="s">
        <v>277</v>
      </c>
      <c r="C46" s="77"/>
      <c r="D46" s="79"/>
      <c r="E46" s="77"/>
      <c r="F46" s="79"/>
      <c r="G46" s="77"/>
      <c r="H46" s="79"/>
      <c r="I46" s="77"/>
      <c r="J46" s="79"/>
      <c r="K46" s="77"/>
      <c r="L46" s="79"/>
      <c r="M46" s="77"/>
      <c r="N46" s="79"/>
      <c r="O46" s="77"/>
      <c r="P46" s="79"/>
      <c r="Q46" s="18">
        <f t="shared" si="1"/>
        <v>0</v>
      </c>
      <c r="R46" s="62"/>
    </row>
    <row r="47" spans="2:18" ht="12" customHeight="1">
      <c r="B47" s="12" t="s">
        <v>33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66"/>
      <c r="R47" s="67"/>
    </row>
    <row r="48" spans="2:18" ht="12" customHeight="1">
      <c r="B48" s="6" t="s">
        <v>34</v>
      </c>
      <c r="C48" s="77"/>
      <c r="D48" s="79"/>
      <c r="E48" s="77"/>
      <c r="F48" s="79"/>
      <c r="G48" s="77"/>
      <c r="H48" s="79"/>
      <c r="I48" s="77"/>
      <c r="J48" s="79"/>
      <c r="K48" s="77"/>
      <c r="L48" s="79"/>
      <c r="M48" s="77"/>
      <c r="N48" s="79"/>
      <c r="O48" s="77"/>
      <c r="P48" s="79"/>
      <c r="Q48" s="18">
        <f aca="true" t="shared" si="2" ref="Q48:Q63">SUM(D48,F48,H48,J48,L48,N48,P48)*1</f>
        <v>0</v>
      </c>
      <c r="R48" s="62"/>
    </row>
    <row r="49" spans="2:18" ht="12" customHeight="1">
      <c r="B49" s="6" t="s">
        <v>36</v>
      </c>
      <c r="C49" s="77"/>
      <c r="D49" s="79"/>
      <c r="E49" s="77"/>
      <c r="F49" s="79"/>
      <c r="G49" s="77"/>
      <c r="H49" s="79"/>
      <c r="I49" s="77"/>
      <c r="J49" s="79"/>
      <c r="K49" s="77"/>
      <c r="L49" s="79"/>
      <c r="M49" s="77"/>
      <c r="N49" s="79"/>
      <c r="O49" s="77"/>
      <c r="P49" s="79"/>
      <c r="Q49" s="18">
        <f t="shared" si="2"/>
        <v>0</v>
      </c>
      <c r="R49" s="62"/>
    </row>
    <row r="50" spans="2:18" ht="12" customHeight="1">
      <c r="B50" s="6" t="s">
        <v>38</v>
      </c>
      <c r="C50" s="77"/>
      <c r="D50" s="79"/>
      <c r="E50" s="77"/>
      <c r="F50" s="79"/>
      <c r="G50" s="77"/>
      <c r="H50" s="79"/>
      <c r="I50" s="77"/>
      <c r="J50" s="79"/>
      <c r="K50" s="77"/>
      <c r="L50" s="79"/>
      <c r="M50" s="77"/>
      <c r="N50" s="79"/>
      <c r="O50" s="77"/>
      <c r="P50" s="79"/>
      <c r="Q50" s="18">
        <f t="shared" si="2"/>
        <v>0</v>
      </c>
      <c r="R50" s="62"/>
    </row>
    <row r="51" spans="2:18" ht="12" customHeight="1">
      <c r="B51" s="6" t="s">
        <v>40</v>
      </c>
      <c r="C51" s="77"/>
      <c r="D51" s="79"/>
      <c r="E51" s="77"/>
      <c r="F51" s="79"/>
      <c r="G51" s="77"/>
      <c r="H51" s="79"/>
      <c r="I51" s="77"/>
      <c r="J51" s="79"/>
      <c r="K51" s="77"/>
      <c r="L51" s="79"/>
      <c r="M51" s="77"/>
      <c r="N51" s="79"/>
      <c r="O51" s="77"/>
      <c r="P51" s="79"/>
      <c r="Q51" s="18">
        <f t="shared" si="2"/>
        <v>0</v>
      </c>
      <c r="R51" s="62"/>
    </row>
    <row r="52" spans="2:18" ht="12" customHeight="1">
      <c r="B52" s="6" t="s">
        <v>333</v>
      </c>
      <c r="C52" s="77"/>
      <c r="D52" s="79"/>
      <c r="E52" s="77"/>
      <c r="F52" s="79"/>
      <c r="G52" s="77"/>
      <c r="H52" s="79"/>
      <c r="I52" s="77"/>
      <c r="J52" s="79"/>
      <c r="K52" s="77"/>
      <c r="L52" s="79"/>
      <c r="M52" s="77"/>
      <c r="N52" s="79"/>
      <c r="O52" s="77"/>
      <c r="P52" s="79"/>
      <c r="Q52" s="18">
        <f t="shared" si="2"/>
        <v>0</v>
      </c>
      <c r="R52" s="62"/>
    </row>
    <row r="53" spans="2:18" ht="12" customHeight="1">
      <c r="B53" s="6" t="s">
        <v>335</v>
      </c>
      <c r="C53" s="77"/>
      <c r="D53" s="79"/>
      <c r="E53" s="77"/>
      <c r="F53" s="79"/>
      <c r="G53" s="77"/>
      <c r="H53" s="79"/>
      <c r="I53" s="77"/>
      <c r="J53" s="79"/>
      <c r="K53" s="77"/>
      <c r="L53" s="79"/>
      <c r="M53" s="77"/>
      <c r="N53" s="79"/>
      <c r="O53" s="77"/>
      <c r="P53" s="79"/>
      <c r="Q53" s="18">
        <f t="shared" si="2"/>
        <v>0</v>
      </c>
      <c r="R53" s="62"/>
    </row>
    <row r="54" spans="2:18" ht="12" customHeight="1">
      <c r="B54" s="6" t="s">
        <v>45</v>
      </c>
      <c r="C54" s="77"/>
      <c r="D54" s="79"/>
      <c r="E54" s="77"/>
      <c r="F54" s="79"/>
      <c r="G54" s="77"/>
      <c r="H54" s="79"/>
      <c r="I54" s="77"/>
      <c r="J54" s="79"/>
      <c r="K54" s="77"/>
      <c r="L54" s="79"/>
      <c r="M54" s="77"/>
      <c r="N54" s="79"/>
      <c r="O54" s="77"/>
      <c r="P54" s="79"/>
      <c r="Q54" s="18">
        <f t="shared" si="2"/>
        <v>0</v>
      </c>
      <c r="R54" s="62"/>
    </row>
    <row r="55" spans="2:18" ht="12" customHeight="1">
      <c r="B55" s="6" t="s">
        <v>47</v>
      </c>
      <c r="C55" s="77"/>
      <c r="D55" s="79"/>
      <c r="E55" s="77"/>
      <c r="F55" s="79"/>
      <c r="G55" s="77"/>
      <c r="H55" s="79"/>
      <c r="I55" s="77"/>
      <c r="J55" s="79"/>
      <c r="K55" s="77"/>
      <c r="L55" s="79"/>
      <c r="M55" s="77"/>
      <c r="N55" s="79"/>
      <c r="O55" s="77"/>
      <c r="P55" s="79"/>
      <c r="Q55" s="18">
        <f t="shared" si="2"/>
        <v>0</v>
      </c>
      <c r="R55" s="62"/>
    </row>
    <row r="56" spans="2:18" ht="12" customHeight="1">
      <c r="B56" s="6" t="s">
        <v>289</v>
      </c>
      <c r="C56" s="77"/>
      <c r="D56" s="79"/>
      <c r="E56" s="77"/>
      <c r="F56" s="79"/>
      <c r="G56" s="77"/>
      <c r="H56" s="79"/>
      <c r="I56" s="77"/>
      <c r="J56" s="79"/>
      <c r="K56" s="77"/>
      <c r="L56" s="79"/>
      <c r="M56" s="77"/>
      <c r="N56" s="79"/>
      <c r="O56" s="77"/>
      <c r="P56" s="79"/>
      <c r="Q56" s="18">
        <f t="shared" si="2"/>
        <v>0</v>
      </c>
      <c r="R56" s="62"/>
    </row>
    <row r="57" spans="2:18" ht="12" customHeight="1">
      <c r="B57" s="6" t="s">
        <v>37</v>
      </c>
      <c r="C57" s="77"/>
      <c r="D57" s="79"/>
      <c r="E57" s="77"/>
      <c r="F57" s="79"/>
      <c r="G57" s="77"/>
      <c r="H57" s="79"/>
      <c r="I57" s="77"/>
      <c r="J57" s="79"/>
      <c r="K57" s="77"/>
      <c r="L57" s="79"/>
      <c r="M57" s="77"/>
      <c r="N57" s="79"/>
      <c r="O57" s="77"/>
      <c r="P57" s="79"/>
      <c r="Q57" s="18">
        <f t="shared" si="2"/>
        <v>0</v>
      </c>
      <c r="R57" s="62"/>
    </row>
    <row r="58" spans="2:18" ht="12" customHeight="1">
      <c r="B58" s="6" t="s">
        <v>170</v>
      </c>
      <c r="C58" s="77"/>
      <c r="D58" s="79"/>
      <c r="E58" s="77"/>
      <c r="F58" s="79"/>
      <c r="G58" s="77"/>
      <c r="H58" s="79"/>
      <c r="I58" s="77"/>
      <c r="J58" s="79"/>
      <c r="K58" s="77"/>
      <c r="L58" s="79"/>
      <c r="M58" s="77"/>
      <c r="N58" s="79"/>
      <c r="O58" s="77"/>
      <c r="P58" s="79"/>
      <c r="Q58" s="18">
        <f t="shared" si="2"/>
        <v>0</v>
      </c>
      <c r="R58" s="62"/>
    </row>
    <row r="59" spans="2:18" ht="12" customHeight="1">
      <c r="B59" s="6" t="s">
        <v>41</v>
      </c>
      <c r="C59" s="77"/>
      <c r="D59" s="79"/>
      <c r="E59" s="77"/>
      <c r="F59" s="79"/>
      <c r="G59" s="77"/>
      <c r="H59" s="79"/>
      <c r="I59" s="77"/>
      <c r="J59" s="79"/>
      <c r="K59" s="77"/>
      <c r="L59" s="79"/>
      <c r="M59" s="77"/>
      <c r="N59" s="79"/>
      <c r="O59" s="77"/>
      <c r="P59" s="79"/>
      <c r="Q59" s="18">
        <f t="shared" si="2"/>
        <v>0</v>
      </c>
      <c r="R59" s="62"/>
    </row>
    <row r="60" spans="2:18" ht="12" customHeight="1">
      <c r="B60" s="6" t="s">
        <v>43</v>
      </c>
      <c r="C60" s="77"/>
      <c r="D60" s="79"/>
      <c r="E60" s="77"/>
      <c r="F60" s="79"/>
      <c r="G60" s="77"/>
      <c r="H60" s="79"/>
      <c r="I60" s="77"/>
      <c r="J60" s="79"/>
      <c r="K60" s="77"/>
      <c r="L60" s="79"/>
      <c r="M60" s="77"/>
      <c r="N60" s="79"/>
      <c r="O60" s="77"/>
      <c r="P60" s="79"/>
      <c r="Q60" s="18">
        <f t="shared" si="2"/>
        <v>0</v>
      </c>
      <c r="R60" s="62"/>
    </row>
    <row r="61" spans="2:18" ht="12" customHeight="1">
      <c r="B61" s="6" t="s">
        <v>44</v>
      </c>
      <c r="C61" s="77"/>
      <c r="D61" s="79"/>
      <c r="E61" s="77"/>
      <c r="F61" s="79"/>
      <c r="G61" s="77"/>
      <c r="H61" s="79"/>
      <c r="I61" s="77"/>
      <c r="J61" s="79"/>
      <c r="K61" s="77"/>
      <c r="L61" s="79"/>
      <c r="M61" s="77"/>
      <c r="N61" s="79"/>
      <c r="O61" s="77"/>
      <c r="P61" s="79"/>
      <c r="Q61" s="18">
        <f t="shared" si="2"/>
        <v>0</v>
      </c>
      <c r="R61" s="62"/>
    </row>
    <row r="62" spans="2:18" ht="12" customHeight="1">
      <c r="B62" s="6" t="s">
        <v>46</v>
      </c>
      <c r="C62" s="77"/>
      <c r="D62" s="79"/>
      <c r="E62" s="77"/>
      <c r="F62" s="79"/>
      <c r="G62" s="77"/>
      <c r="H62" s="79"/>
      <c r="I62" s="77"/>
      <c r="J62" s="79"/>
      <c r="K62" s="77"/>
      <c r="L62" s="79"/>
      <c r="M62" s="77"/>
      <c r="N62" s="79"/>
      <c r="O62" s="77"/>
      <c r="P62" s="79"/>
      <c r="Q62" s="18">
        <f t="shared" si="2"/>
        <v>0</v>
      </c>
      <c r="R62" s="62"/>
    </row>
    <row r="63" spans="2:18" ht="12" customHeight="1">
      <c r="B63" s="6" t="s">
        <v>48</v>
      </c>
      <c r="C63" s="77"/>
      <c r="D63" s="79"/>
      <c r="E63" s="77"/>
      <c r="F63" s="79"/>
      <c r="G63" s="77"/>
      <c r="H63" s="79"/>
      <c r="I63" s="77"/>
      <c r="J63" s="79"/>
      <c r="K63" s="77"/>
      <c r="L63" s="79"/>
      <c r="M63" s="77"/>
      <c r="N63" s="79"/>
      <c r="O63" s="77"/>
      <c r="P63" s="79"/>
      <c r="Q63" s="18">
        <f t="shared" si="2"/>
        <v>0</v>
      </c>
      <c r="R63" s="62"/>
    </row>
    <row r="64" spans="2:18" ht="12" customHeight="1">
      <c r="B64" s="12" t="s">
        <v>49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  <c r="O64" s="81"/>
      <c r="P64" s="82"/>
      <c r="Q64" s="66"/>
      <c r="R64" s="67"/>
    </row>
    <row r="65" spans="2:18" ht="12" customHeight="1">
      <c r="B65" s="6" t="s">
        <v>50</v>
      </c>
      <c r="C65" s="77"/>
      <c r="D65" s="79"/>
      <c r="E65" s="77"/>
      <c r="F65" s="79"/>
      <c r="G65" s="77"/>
      <c r="H65" s="79"/>
      <c r="I65" s="77"/>
      <c r="J65" s="79"/>
      <c r="K65" s="77"/>
      <c r="L65" s="79"/>
      <c r="M65" s="77"/>
      <c r="N65" s="79"/>
      <c r="O65" s="77"/>
      <c r="P65" s="79"/>
      <c r="Q65" s="18">
        <f aca="true" t="shared" si="3" ref="Q65:Q79">SUM(D65,F65,H65,J65,L65,N65,P65)*1</f>
        <v>0</v>
      </c>
      <c r="R65" s="62"/>
    </row>
    <row r="66" spans="2:18" ht="12" customHeight="1">
      <c r="B66" s="6" t="s">
        <v>52</v>
      </c>
      <c r="C66" s="77"/>
      <c r="D66" s="79"/>
      <c r="E66" s="77"/>
      <c r="F66" s="79"/>
      <c r="G66" s="77"/>
      <c r="H66" s="79"/>
      <c r="I66" s="77"/>
      <c r="J66" s="79"/>
      <c r="K66" s="77"/>
      <c r="L66" s="79"/>
      <c r="M66" s="77"/>
      <c r="N66" s="79"/>
      <c r="O66" s="77"/>
      <c r="P66" s="79"/>
      <c r="Q66" s="18">
        <f t="shared" si="3"/>
        <v>0</v>
      </c>
      <c r="R66" s="62"/>
    </row>
    <row r="67" spans="2:18" ht="12" customHeight="1">
      <c r="B67" s="6" t="s">
        <v>54</v>
      </c>
      <c r="C67" s="77"/>
      <c r="D67" s="79"/>
      <c r="E67" s="77"/>
      <c r="F67" s="79"/>
      <c r="G67" s="77"/>
      <c r="H67" s="79"/>
      <c r="I67" s="77"/>
      <c r="J67" s="79"/>
      <c r="K67" s="77"/>
      <c r="L67" s="79"/>
      <c r="M67" s="77"/>
      <c r="N67" s="79"/>
      <c r="O67" s="77"/>
      <c r="P67" s="79"/>
      <c r="Q67" s="18">
        <f t="shared" si="3"/>
        <v>0</v>
      </c>
      <c r="R67" s="62"/>
    </row>
    <row r="68" spans="2:18" ht="12" customHeight="1">
      <c r="B68" s="6" t="s">
        <v>55</v>
      </c>
      <c r="C68" s="77"/>
      <c r="D68" s="79"/>
      <c r="E68" s="77"/>
      <c r="F68" s="79"/>
      <c r="G68" s="77"/>
      <c r="H68" s="79"/>
      <c r="I68" s="77"/>
      <c r="J68" s="79"/>
      <c r="K68" s="77"/>
      <c r="L68" s="79"/>
      <c r="M68" s="77"/>
      <c r="N68" s="79"/>
      <c r="O68" s="77"/>
      <c r="P68" s="79"/>
      <c r="Q68" s="18">
        <f t="shared" si="3"/>
        <v>0</v>
      </c>
      <c r="R68" s="62"/>
    </row>
    <row r="69" spans="2:18" ht="12" customHeight="1">
      <c r="B69" s="6" t="s">
        <v>57</v>
      </c>
      <c r="C69" s="77"/>
      <c r="D69" s="79"/>
      <c r="E69" s="77"/>
      <c r="F69" s="79"/>
      <c r="G69" s="77"/>
      <c r="H69" s="79"/>
      <c r="I69" s="77"/>
      <c r="J69" s="79"/>
      <c r="K69" s="77"/>
      <c r="L69" s="79"/>
      <c r="M69" s="77"/>
      <c r="N69" s="79"/>
      <c r="O69" s="77"/>
      <c r="P69" s="79"/>
      <c r="Q69" s="18">
        <f t="shared" si="3"/>
        <v>0</v>
      </c>
      <c r="R69" s="62"/>
    </row>
    <row r="70" spans="2:18" ht="12" customHeight="1">
      <c r="B70" s="6" t="s">
        <v>59</v>
      </c>
      <c r="C70" s="77"/>
      <c r="D70" s="79"/>
      <c r="E70" s="77"/>
      <c r="F70" s="79"/>
      <c r="G70" s="77"/>
      <c r="H70" s="79"/>
      <c r="I70" s="77"/>
      <c r="J70" s="79"/>
      <c r="K70" s="77"/>
      <c r="L70" s="79"/>
      <c r="M70" s="77"/>
      <c r="N70" s="79"/>
      <c r="O70" s="77"/>
      <c r="P70" s="79"/>
      <c r="Q70" s="18">
        <f t="shared" si="3"/>
        <v>0</v>
      </c>
      <c r="R70" s="62"/>
    </row>
    <row r="71" spans="2:18" ht="12" customHeight="1">
      <c r="B71" s="6" t="s">
        <v>61</v>
      </c>
      <c r="C71" s="77"/>
      <c r="D71" s="79"/>
      <c r="E71" s="77"/>
      <c r="F71" s="79"/>
      <c r="G71" s="77"/>
      <c r="H71" s="79"/>
      <c r="I71" s="77"/>
      <c r="J71" s="79"/>
      <c r="K71" s="77"/>
      <c r="L71" s="79"/>
      <c r="M71" s="77"/>
      <c r="N71" s="79"/>
      <c r="O71" s="77"/>
      <c r="P71" s="79"/>
      <c r="Q71" s="18">
        <f t="shared" si="3"/>
        <v>0</v>
      </c>
      <c r="R71" s="62"/>
    </row>
    <row r="72" spans="2:18" ht="12" customHeight="1">
      <c r="B72" s="6" t="s">
        <v>63</v>
      </c>
      <c r="C72" s="77"/>
      <c r="D72" s="79"/>
      <c r="E72" s="77"/>
      <c r="F72" s="79"/>
      <c r="G72" s="77"/>
      <c r="H72" s="79"/>
      <c r="I72" s="77"/>
      <c r="J72" s="79"/>
      <c r="K72" s="77"/>
      <c r="L72" s="79"/>
      <c r="M72" s="77"/>
      <c r="N72" s="79"/>
      <c r="O72" s="77"/>
      <c r="P72" s="79"/>
      <c r="Q72" s="18">
        <f t="shared" si="3"/>
        <v>0</v>
      </c>
      <c r="R72" s="62"/>
    </row>
    <row r="73" spans="2:18" ht="12" customHeight="1">
      <c r="B73" s="6" t="s">
        <v>51</v>
      </c>
      <c r="C73" s="77"/>
      <c r="D73" s="79"/>
      <c r="E73" s="77"/>
      <c r="F73" s="79"/>
      <c r="G73" s="77"/>
      <c r="H73" s="79"/>
      <c r="I73" s="77"/>
      <c r="J73" s="79"/>
      <c r="K73" s="77"/>
      <c r="L73" s="79"/>
      <c r="M73" s="77"/>
      <c r="N73" s="79"/>
      <c r="O73" s="77"/>
      <c r="P73" s="79"/>
      <c r="Q73" s="18">
        <f t="shared" si="3"/>
        <v>0</v>
      </c>
      <c r="R73" s="62"/>
    </row>
    <row r="74" spans="2:18" ht="12" customHeight="1">
      <c r="B74" s="6" t="s">
        <v>53</v>
      </c>
      <c r="C74" s="77"/>
      <c r="D74" s="79"/>
      <c r="E74" s="77"/>
      <c r="F74" s="79"/>
      <c r="G74" s="77"/>
      <c r="H74" s="79"/>
      <c r="I74" s="77"/>
      <c r="J74" s="79"/>
      <c r="K74" s="77"/>
      <c r="L74" s="79"/>
      <c r="M74" s="77"/>
      <c r="N74" s="79"/>
      <c r="O74" s="77"/>
      <c r="P74" s="79"/>
      <c r="Q74" s="18">
        <f t="shared" si="3"/>
        <v>0</v>
      </c>
      <c r="R74" s="62"/>
    </row>
    <row r="75" spans="2:18" ht="12" customHeight="1">
      <c r="B75" s="6" t="s">
        <v>159</v>
      </c>
      <c r="C75" s="77"/>
      <c r="D75" s="79"/>
      <c r="E75" s="77"/>
      <c r="F75" s="79"/>
      <c r="G75" s="77"/>
      <c r="H75" s="79"/>
      <c r="I75" s="77"/>
      <c r="J75" s="79"/>
      <c r="K75" s="77"/>
      <c r="L75" s="79"/>
      <c r="M75" s="77"/>
      <c r="N75" s="79"/>
      <c r="O75" s="77"/>
      <c r="P75" s="79"/>
      <c r="Q75" s="18">
        <f t="shared" si="3"/>
        <v>0</v>
      </c>
      <c r="R75" s="62"/>
    </row>
    <row r="76" spans="2:18" ht="12" customHeight="1">
      <c r="B76" s="6" t="s">
        <v>56</v>
      </c>
      <c r="C76" s="77"/>
      <c r="D76" s="79"/>
      <c r="E76" s="77"/>
      <c r="F76" s="79"/>
      <c r="G76" s="77"/>
      <c r="H76" s="79"/>
      <c r="I76" s="77"/>
      <c r="J76" s="79"/>
      <c r="K76" s="77"/>
      <c r="L76" s="79"/>
      <c r="M76" s="77"/>
      <c r="N76" s="79"/>
      <c r="O76" s="77"/>
      <c r="P76" s="79"/>
      <c r="Q76" s="18">
        <f t="shared" si="3"/>
        <v>0</v>
      </c>
      <c r="R76" s="62"/>
    </row>
    <row r="77" spans="2:18" ht="12" customHeight="1">
      <c r="B77" s="6" t="s">
        <v>58</v>
      </c>
      <c r="C77" s="77"/>
      <c r="D77" s="79"/>
      <c r="E77" s="77"/>
      <c r="F77" s="79"/>
      <c r="G77" s="77"/>
      <c r="H77" s="79"/>
      <c r="I77" s="77"/>
      <c r="J77" s="79"/>
      <c r="K77" s="77"/>
      <c r="L77" s="79"/>
      <c r="M77" s="77"/>
      <c r="N77" s="79"/>
      <c r="O77" s="77"/>
      <c r="P77" s="79"/>
      <c r="Q77" s="18">
        <f t="shared" si="3"/>
        <v>0</v>
      </c>
      <c r="R77" s="62"/>
    </row>
    <row r="78" spans="2:18" ht="12" customHeight="1">
      <c r="B78" s="6" t="s">
        <v>60</v>
      </c>
      <c r="C78" s="77"/>
      <c r="D78" s="79"/>
      <c r="E78" s="77"/>
      <c r="F78" s="79"/>
      <c r="G78" s="77"/>
      <c r="H78" s="79"/>
      <c r="I78" s="77"/>
      <c r="J78" s="79"/>
      <c r="K78" s="77"/>
      <c r="L78" s="79"/>
      <c r="M78" s="77"/>
      <c r="N78" s="79"/>
      <c r="O78" s="77"/>
      <c r="P78" s="79"/>
      <c r="Q78" s="18">
        <f t="shared" si="3"/>
        <v>0</v>
      </c>
      <c r="R78" s="62"/>
    </row>
    <row r="79" spans="2:18" ht="12" customHeight="1">
      <c r="B79" s="6" t="s">
        <v>62</v>
      </c>
      <c r="C79" s="77"/>
      <c r="D79" s="79"/>
      <c r="E79" s="77"/>
      <c r="F79" s="79"/>
      <c r="G79" s="77"/>
      <c r="H79" s="79"/>
      <c r="I79" s="77"/>
      <c r="J79" s="79"/>
      <c r="K79" s="77"/>
      <c r="L79" s="79"/>
      <c r="M79" s="77"/>
      <c r="N79" s="79"/>
      <c r="O79" s="77"/>
      <c r="P79" s="79"/>
      <c r="Q79" s="18">
        <f t="shared" si="3"/>
        <v>0</v>
      </c>
      <c r="R79" s="62"/>
    </row>
    <row r="80" spans="2:18" ht="12" customHeight="1">
      <c r="B80" s="12" t="s">
        <v>65</v>
      </c>
      <c r="C80" s="81"/>
      <c r="D80" s="82"/>
      <c r="E80" s="81"/>
      <c r="F80" s="82"/>
      <c r="G80" s="81"/>
      <c r="H80" s="82"/>
      <c r="I80" s="81"/>
      <c r="J80" s="82"/>
      <c r="K80" s="81"/>
      <c r="L80" s="82"/>
      <c r="M80" s="81"/>
      <c r="N80" s="82"/>
      <c r="O80" s="81"/>
      <c r="P80" s="82"/>
      <c r="Q80" s="66"/>
      <c r="R80" s="67"/>
    </row>
    <row r="81" spans="2:18" ht="12" customHeight="1">
      <c r="B81" s="6" t="s">
        <v>273</v>
      </c>
      <c r="C81" s="77" t="s">
        <v>368</v>
      </c>
      <c r="D81" s="79">
        <v>10</v>
      </c>
      <c r="E81" s="77" t="s">
        <v>368</v>
      </c>
      <c r="F81" s="79">
        <v>8</v>
      </c>
      <c r="G81" s="77" t="s">
        <v>368</v>
      </c>
      <c r="H81" s="79">
        <v>7</v>
      </c>
      <c r="I81" s="77" t="s">
        <v>368</v>
      </c>
      <c r="J81" s="79">
        <v>6</v>
      </c>
      <c r="K81" s="77"/>
      <c r="L81" s="79"/>
      <c r="M81" s="77"/>
      <c r="N81" s="79"/>
      <c r="O81" s="93"/>
      <c r="P81" s="94"/>
      <c r="Q81" s="18">
        <f aca="true" t="shared" si="4" ref="Q81:Q100">SUM(D81,F81,H81,J81,L81,N81,P81)*1</f>
        <v>31</v>
      </c>
      <c r="R81" s="62" t="s">
        <v>369</v>
      </c>
    </row>
    <row r="82" spans="2:18" ht="12" customHeight="1">
      <c r="B82" s="6" t="s">
        <v>295</v>
      </c>
      <c r="C82" s="77"/>
      <c r="D82" s="79"/>
      <c r="E82" s="77"/>
      <c r="F82" s="79"/>
      <c r="G82" s="77"/>
      <c r="H82" s="79"/>
      <c r="I82" s="77"/>
      <c r="J82" s="79"/>
      <c r="K82" s="77"/>
      <c r="L82" s="79"/>
      <c r="M82" s="77"/>
      <c r="N82" s="79"/>
      <c r="O82" s="93"/>
      <c r="P82" s="94"/>
      <c r="Q82" s="18">
        <f t="shared" si="4"/>
        <v>0</v>
      </c>
      <c r="R82" s="62"/>
    </row>
    <row r="83" spans="2:18" ht="12" customHeight="1">
      <c r="B83" s="6" t="s">
        <v>296</v>
      </c>
      <c r="C83" s="77" t="s">
        <v>328</v>
      </c>
      <c r="D83" s="79">
        <v>10</v>
      </c>
      <c r="E83" s="77" t="s">
        <v>328</v>
      </c>
      <c r="F83" s="79">
        <v>9</v>
      </c>
      <c r="G83" s="77" t="s">
        <v>328</v>
      </c>
      <c r="H83" s="79">
        <v>8</v>
      </c>
      <c r="I83" s="77" t="s">
        <v>328</v>
      </c>
      <c r="J83" s="79">
        <v>7</v>
      </c>
      <c r="K83" s="77"/>
      <c r="L83" s="79"/>
      <c r="M83" s="77"/>
      <c r="N83" s="79"/>
      <c r="O83" s="93"/>
      <c r="P83" s="94"/>
      <c r="Q83" s="18">
        <f t="shared" si="4"/>
        <v>34</v>
      </c>
      <c r="R83" s="62" t="s">
        <v>377</v>
      </c>
    </row>
    <row r="84" spans="2:18" ht="12" customHeight="1">
      <c r="B84" s="6" t="s">
        <v>72</v>
      </c>
      <c r="C84" s="77"/>
      <c r="D84" s="79"/>
      <c r="E84" s="77"/>
      <c r="F84" s="79"/>
      <c r="G84" s="77"/>
      <c r="H84" s="79"/>
      <c r="I84" s="77"/>
      <c r="J84" s="79"/>
      <c r="K84" s="77"/>
      <c r="L84" s="79"/>
      <c r="M84" s="77"/>
      <c r="N84" s="79"/>
      <c r="O84" s="93"/>
      <c r="P84" s="94"/>
      <c r="Q84" s="18">
        <f t="shared" si="4"/>
        <v>0</v>
      </c>
      <c r="R84" s="62"/>
    </row>
    <row r="85" spans="2:18" ht="12" customHeight="1">
      <c r="B85" s="6" t="s">
        <v>313</v>
      </c>
      <c r="C85" s="77" t="s">
        <v>342</v>
      </c>
      <c r="D85" s="79">
        <v>11</v>
      </c>
      <c r="E85" s="77" t="s">
        <v>342</v>
      </c>
      <c r="F85" s="79">
        <v>10</v>
      </c>
      <c r="G85" s="77" t="s">
        <v>342</v>
      </c>
      <c r="H85" s="79">
        <v>9</v>
      </c>
      <c r="I85" s="77" t="s">
        <v>342</v>
      </c>
      <c r="J85" s="79">
        <v>9</v>
      </c>
      <c r="K85" s="77"/>
      <c r="L85" s="79"/>
      <c r="M85" s="77"/>
      <c r="N85" s="79"/>
      <c r="O85" s="93"/>
      <c r="P85" s="94"/>
      <c r="Q85" s="18">
        <f t="shared" si="4"/>
        <v>39</v>
      </c>
      <c r="R85" s="62" t="s">
        <v>370</v>
      </c>
    </row>
    <row r="86" spans="2:18" ht="12" customHeight="1">
      <c r="B86" s="6" t="s">
        <v>177</v>
      </c>
      <c r="C86" s="77">
        <v>14</v>
      </c>
      <c r="D86" s="79">
        <v>22</v>
      </c>
      <c r="E86" s="77">
        <v>14</v>
      </c>
      <c r="F86" s="79">
        <v>20</v>
      </c>
      <c r="G86" s="77">
        <v>14</v>
      </c>
      <c r="H86" s="79">
        <v>18</v>
      </c>
      <c r="I86" s="77">
        <v>14</v>
      </c>
      <c r="J86" s="79">
        <v>16</v>
      </c>
      <c r="K86" s="77"/>
      <c r="L86" s="79"/>
      <c r="M86" s="77"/>
      <c r="N86" s="79"/>
      <c r="O86" s="93"/>
      <c r="P86" s="94"/>
      <c r="Q86" s="18">
        <f t="shared" si="4"/>
        <v>76</v>
      </c>
      <c r="R86" s="62"/>
    </row>
    <row r="87" spans="2:18" ht="12" customHeight="1">
      <c r="B87" s="6" t="s">
        <v>77</v>
      </c>
      <c r="C87" s="77"/>
      <c r="D87" s="79"/>
      <c r="E87" s="77"/>
      <c r="F87" s="79"/>
      <c r="G87" s="77"/>
      <c r="H87" s="79"/>
      <c r="I87" s="77"/>
      <c r="J87" s="79"/>
      <c r="K87" s="77"/>
      <c r="L87" s="79"/>
      <c r="M87" s="77"/>
      <c r="N87" s="79"/>
      <c r="O87" s="93"/>
      <c r="P87" s="94"/>
      <c r="Q87" s="18">
        <f t="shared" si="4"/>
        <v>0</v>
      </c>
      <c r="R87" s="62"/>
    </row>
    <row r="88" spans="2:18" ht="12" customHeight="1">
      <c r="B88" s="6" t="s">
        <v>79</v>
      </c>
      <c r="C88" s="77"/>
      <c r="D88" s="79"/>
      <c r="E88" s="77"/>
      <c r="F88" s="79"/>
      <c r="G88" s="77"/>
      <c r="H88" s="79"/>
      <c r="I88" s="77"/>
      <c r="J88" s="79"/>
      <c r="K88" s="77"/>
      <c r="L88" s="79"/>
      <c r="M88" s="77"/>
      <c r="N88" s="79"/>
      <c r="O88" s="93"/>
      <c r="P88" s="94"/>
      <c r="Q88" s="18">
        <f t="shared" si="4"/>
        <v>0</v>
      </c>
      <c r="R88" s="62"/>
    </row>
    <row r="89" spans="2:18" ht="12" customHeight="1">
      <c r="B89" s="6" t="s">
        <v>81</v>
      </c>
      <c r="C89" s="77"/>
      <c r="D89" s="79"/>
      <c r="E89" s="77"/>
      <c r="F89" s="79"/>
      <c r="G89" s="77"/>
      <c r="H89" s="79"/>
      <c r="I89" s="77"/>
      <c r="J89" s="79"/>
      <c r="K89" s="77"/>
      <c r="L89" s="79"/>
      <c r="M89" s="77"/>
      <c r="N89" s="79"/>
      <c r="O89" s="93"/>
      <c r="P89" s="94"/>
      <c r="Q89" s="18">
        <f t="shared" si="4"/>
        <v>0</v>
      </c>
      <c r="R89" s="62"/>
    </row>
    <row r="90" spans="2:18" ht="12" customHeight="1">
      <c r="B90" s="6" t="s">
        <v>83</v>
      </c>
      <c r="C90" s="77"/>
      <c r="D90" s="79"/>
      <c r="E90" s="77"/>
      <c r="F90" s="79"/>
      <c r="G90" s="77"/>
      <c r="H90" s="79"/>
      <c r="I90" s="77"/>
      <c r="J90" s="79"/>
      <c r="K90" s="77"/>
      <c r="L90" s="79"/>
      <c r="M90" s="77"/>
      <c r="N90" s="79"/>
      <c r="O90" s="93"/>
      <c r="P90" s="94"/>
      <c r="Q90" s="18">
        <f t="shared" si="4"/>
        <v>0</v>
      </c>
      <c r="R90" s="62"/>
    </row>
    <row r="91" spans="2:18" ht="12" customHeight="1">
      <c r="B91" s="6" t="s">
        <v>378</v>
      </c>
      <c r="C91" s="77">
        <v>26</v>
      </c>
      <c r="D91" s="79">
        <v>14</v>
      </c>
      <c r="E91" s="77">
        <v>26</v>
      </c>
      <c r="F91" s="79">
        <v>14</v>
      </c>
      <c r="G91" s="77">
        <v>26</v>
      </c>
      <c r="H91" s="79">
        <v>13</v>
      </c>
      <c r="I91" s="77">
        <v>26</v>
      </c>
      <c r="J91" s="79">
        <v>11</v>
      </c>
      <c r="K91" s="77"/>
      <c r="L91" s="79"/>
      <c r="M91" s="77"/>
      <c r="N91" s="79"/>
      <c r="O91" s="93"/>
      <c r="P91" s="94"/>
      <c r="Q91" s="18">
        <f t="shared" si="4"/>
        <v>52</v>
      </c>
      <c r="R91" s="62"/>
    </row>
    <row r="92" spans="2:18" ht="12" customHeight="1">
      <c r="B92" s="6" t="s">
        <v>332</v>
      </c>
      <c r="C92" s="77"/>
      <c r="D92" s="79"/>
      <c r="E92" s="77"/>
      <c r="F92" s="79"/>
      <c r="G92" s="77"/>
      <c r="H92" s="79"/>
      <c r="I92" s="77"/>
      <c r="J92" s="79"/>
      <c r="K92" s="77"/>
      <c r="L92" s="79"/>
      <c r="M92" s="77"/>
      <c r="N92" s="79"/>
      <c r="O92" s="93"/>
      <c r="P92" s="94"/>
      <c r="Q92" s="18">
        <f t="shared" si="4"/>
        <v>0</v>
      </c>
      <c r="R92" s="62"/>
    </row>
    <row r="93" spans="2:18" ht="12" customHeight="1">
      <c r="B93" s="6" t="s">
        <v>379</v>
      </c>
      <c r="C93" s="77">
        <v>20</v>
      </c>
      <c r="D93" s="79">
        <v>20</v>
      </c>
      <c r="E93" s="77">
        <v>20</v>
      </c>
      <c r="F93" s="79">
        <v>20</v>
      </c>
      <c r="G93" s="77">
        <v>20</v>
      </c>
      <c r="H93" s="79">
        <v>18</v>
      </c>
      <c r="I93" s="77"/>
      <c r="J93" s="79"/>
      <c r="K93" s="77"/>
      <c r="L93" s="79"/>
      <c r="M93" s="77"/>
      <c r="N93" s="79"/>
      <c r="O93" s="93"/>
      <c r="P93" s="94"/>
      <c r="Q93" s="18">
        <f t="shared" si="4"/>
        <v>58</v>
      </c>
      <c r="R93" s="62" t="s">
        <v>380</v>
      </c>
    </row>
    <row r="94" spans="2:18" ht="12" customHeight="1">
      <c r="B94" s="6" t="s">
        <v>73</v>
      </c>
      <c r="C94" s="77"/>
      <c r="D94" s="79"/>
      <c r="E94" s="77"/>
      <c r="F94" s="79"/>
      <c r="G94" s="77"/>
      <c r="H94" s="79"/>
      <c r="I94" s="77"/>
      <c r="J94" s="79"/>
      <c r="K94" s="77"/>
      <c r="L94" s="79"/>
      <c r="M94" s="77"/>
      <c r="N94" s="79"/>
      <c r="O94" s="93"/>
      <c r="P94" s="94"/>
      <c r="Q94" s="18">
        <f t="shared" si="4"/>
        <v>0</v>
      </c>
      <c r="R94" s="62"/>
    </row>
    <row r="95" spans="2:18" ht="12" customHeight="1">
      <c r="B95" s="6" t="s">
        <v>75</v>
      </c>
      <c r="C95" s="77"/>
      <c r="D95" s="79"/>
      <c r="E95" s="77"/>
      <c r="F95" s="79"/>
      <c r="G95" s="77"/>
      <c r="H95" s="79"/>
      <c r="I95" s="77"/>
      <c r="J95" s="79"/>
      <c r="K95" s="77"/>
      <c r="L95" s="79"/>
      <c r="M95" s="77"/>
      <c r="N95" s="79"/>
      <c r="O95" s="93"/>
      <c r="P95" s="94"/>
      <c r="Q95" s="18">
        <f t="shared" si="4"/>
        <v>0</v>
      </c>
      <c r="R95" s="62"/>
    </row>
    <row r="96" spans="2:18" ht="12" customHeight="1">
      <c r="B96" s="6" t="s">
        <v>76</v>
      </c>
      <c r="C96" s="77"/>
      <c r="D96" s="79"/>
      <c r="E96" s="77"/>
      <c r="F96" s="79"/>
      <c r="G96" s="77"/>
      <c r="H96" s="79"/>
      <c r="I96" s="77"/>
      <c r="J96" s="79"/>
      <c r="K96" s="93"/>
      <c r="L96" s="94"/>
      <c r="M96" s="93"/>
      <c r="N96" s="94"/>
      <c r="O96" s="93"/>
      <c r="P96" s="94"/>
      <c r="Q96" s="18">
        <f t="shared" si="4"/>
        <v>0</v>
      </c>
      <c r="R96" s="62"/>
    </row>
    <row r="97" spans="2:18" ht="12" customHeight="1">
      <c r="B97" s="6" t="s">
        <v>78</v>
      </c>
      <c r="C97" s="77"/>
      <c r="D97" s="79"/>
      <c r="E97" s="77"/>
      <c r="F97" s="79"/>
      <c r="G97" s="77"/>
      <c r="H97" s="79"/>
      <c r="I97" s="77"/>
      <c r="J97" s="79"/>
      <c r="K97" s="93"/>
      <c r="L97" s="94"/>
      <c r="M97" s="93"/>
      <c r="N97" s="94"/>
      <c r="O97" s="93"/>
      <c r="P97" s="94"/>
      <c r="Q97" s="18">
        <f t="shared" si="4"/>
        <v>0</v>
      </c>
      <c r="R97" s="62"/>
    </row>
    <row r="98" spans="2:18" ht="12" customHeight="1">
      <c r="B98" s="6" t="s">
        <v>80</v>
      </c>
      <c r="C98" s="77"/>
      <c r="D98" s="79"/>
      <c r="E98" s="77"/>
      <c r="F98" s="79"/>
      <c r="G98" s="77"/>
      <c r="H98" s="79"/>
      <c r="I98" s="77"/>
      <c r="J98" s="79"/>
      <c r="K98" s="93"/>
      <c r="L98" s="94"/>
      <c r="M98" s="93"/>
      <c r="N98" s="94"/>
      <c r="O98" s="93"/>
      <c r="P98" s="94"/>
      <c r="Q98" s="18">
        <f t="shared" si="4"/>
        <v>0</v>
      </c>
      <c r="R98" s="62"/>
    </row>
    <row r="99" spans="2:18" ht="12" customHeight="1">
      <c r="B99" s="6" t="s">
        <v>82</v>
      </c>
      <c r="C99" s="77"/>
      <c r="D99" s="79"/>
      <c r="E99" s="77"/>
      <c r="F99" s="79"/>
      <c r="G99" s="77"/>
      <c r="H99" s="79"/>
      <c r="I99" s="77"/>
      <c r="J99" s="79"/>
      <c r="K99" s="93"/>
      <c r="L99" s="94"/>
      <c r="M99" s="93"/>
      <c r="N99" s="94"/>
      <c r="O99" s="93"/>
      <c r="P99" s="94"/>
      <c r="Q99" s="18">
        <f t="shared" si="4"/>
        <v>0</v>
      </c>
      <c r="R99" s="62"/>
    </row>
    <row r="100" spans="2:18" ht="12" customHeight="1">
      <c r="B100" s="6" t="s">
        <v>84</v>
      </c>
      <c r="C100" s="77"/>
      <c r="D100" s="79"/>
      <c r="E100" s="77"/>
      <c r="F100" s="79"/>
      <c r="G100" s="77"/>
      <c r="H100" s="79"/>
      <c r="I100" s="77"/>
      <c r="J100" s="79"/>
      <c r="K100" s="93"/>
      <c r="L100" s="94"/>
      <c r="M100" s="93"/>
      <c r="N100" s="94"/>
      <c r="O100" s="93"/>
      <c r="P100" s="94"/>
      <c r="Q100" s="18">
        <f t="shared" si="4"/>
        <v>0</v>
      </c>
      <c r="R100" s="62"/>
    </row>
    <row r="101" spans="2:18" ht="12" customHeight="1">
      <c r="B101" s="12" t="s">
        <v>85</v>
      </c>
      <c r="C101" s="81"/>
      <c r="D101" s="82"/>
      <c r="E101" s="81"/>
      <c r="F101" s="82"/>
      <c r="G101" s="81"/>
      <c r="H101" s="82"/>
      <c r="I101" s="81"/>
      <c r="J101" s="82"/>
      <c r="K101" s="81"/>
      <c r="L101" s="82"/>
      <c r="M101" s="81"/>
      <c r="N101" s="82"/>
      <c r="O101" s="81"/>
      <c r="P101" s="82"/>
      <c r="Q101" s="66"/>
      <c r="R101" s="67"/>
    </row>
    <row r="102" spans="2:18" ht="12" customHeight="1">
      <c r="B102" s="6" t="s">
        <v>86</v>
      </c>
      <c r="C102" s="77"/>
      <c r="D102" s="79"/>
      <c r="E102" s="77"/>
      <c r="F102" s="79"/>
      <c r="G102" s="77"/>
      <c r="H102" s="79"/>
      <c r="I102" s="77"/>
      <c r="J102" s="79"/>
      <c r="K102" s="77"/>
      <c r="L102" s="79"/>
      <c r="M102" s="77"/>
      <c r="N102" s="79"/>
      <c r="O102" s="77"/>
      <c r="P102" s="79"/>
      <c r="Q102" s="18">
        <f aca="true" t="shared" si="5" ref="Q102:Q124">SUM(D102,F102,H102,J102,L102,N102,P102)*1</f>
        <v>0</v>
      </c>
      <c r="R102" s="62"/>
    </row>
    <row r="103" spans="2:18" ht="12" customHeight="1">
      <c r="B103" s="6" t="s">
        <v>88</v>
      </c>
      <c r="C103" s="77"/>
      <c r="D103" s="79"/>
      <c r="E103" s="77"/>
      <c r="F103" s="79"/>
      <c r="G103" s="77"/>
      <c r="H103" s="79"/>
      <c r="I103" s="77"/>
      <c r="J103" s="79"/>
      <c r="K103" s="77"/>
      <c r="L103" s="79"/>
      <c r="M103" s="77"/>
      <c r="N103" s="79"/>
      <c r="O103" s="77"/>
      <c r="P103" s="79"/>
      <c r="Q103" s="18">
        <f t="shared" si="5"/>
        <v>0</v>
      </c>
      <c r="R103" s="62"/>
    </row>
    <row r="104" spans="2:18" ht="12" customHeight="1">
      <c r="B104" s="6" t="s">
        <v>90</v>
      </c>
      <c r="C104" s="77"/>
      <c r="D104" s="79"/>
      <c r="E104" s="77"/>
      <c r="F104" s="79"/>
      <c r="G104" s="77"/>
      <c r="H104" s="79"/>
      <c r="I104" s="77"/>
      <c r="J104" s="79"/>
      <c r="K104" s="77"/>
      <c r="L104" s="79"/>
      <c r="M104" s="77"/>
      <c r="N104" s="79"/>
      <c r="O104" s="77"/>
      <c r="P104" s="79"/>
      <c r="Q104" s="18">
        <f t="shared" si="5"/>
        <v>0</v>
      </c>
      <c r="R104" s="62"/>
    </row>
    <row r="105" spans="2:18" ht="12" customHeight="1">
      <c r="B105" s="6" t="s">
        <v>92</v>
      </c>
      <c r="C105" s="93">
        <v>67.5</v>
      </c>
      <c r="D105" s="94">
        <v>10</v>
      </c>
      <c r="E105" s="93">
        <v>67.5</v>
      </c>
      <c r="F105" s="94">
        <v>9</v>
      </c>
      <c r="G105" s="93">
        <v>67.5</v>
      </c>
      <c r="H105" s="94">
        <v>8</v>
      </c>
      <c r="I105" s="93">
        <v>67.5</v>
      </c>
      <c r="J105" s="94">
        <v>7</v>
      </c>
      <c r="K105" s="77"/>
      <c r="L105" s="79"/>
      <c r="M105" s="77" t="s">
        <v>372</v>
      </c>
      <c r="N105" s="79">
        <v>30</v>
      </c>
      <c r="O105" s="77" t="s">
        <v>372</v>
      </c>
      <c r="P105" s="79">
        <v>30</v>
      </c>
      <c r="Q105" s="18">
        <f t="shared" si="5"/>
        <v>94</v>
      </c>
      <c r="R105" s="62" t="s">
        <v>355</v>
      </c>
    </row>
    <row r="106" spans="2:18" ht="12" customHeight="1">
      <c r="B106" s="6" t="s">
        <v>94</v>
      </c>
      <c r="C106" s="93"/>
      <c r="D106" s="94"/>
      <c r="E106" s="93"/>
      <c r="F106" s="94"/>
      <c r="G106" s="93"/>
      <c r="H106" s="94"/>
      <c r="I106" s="93"/>
      <c r="J106" s="94"/>
      <c r="K106" s="77"/>
      <c r="L106" s="79"/>
      <c r="M106" s="77"/>
      <c r="N106" s="79"/>
      <c r="O106" s="77"/>
      <c r="P106" s="79"/>
      <c r="Q106" s="18">
        <f t="shared" si="5"/>
        <v>0</v>
      </c>
      <c r="R106" s="62"/>
    </row>
    <row r="107" spans="2:18" ht="12" customHeight="1">
      <c r="B107" s="6" t="s">
        <v>96</v>
      </c>
      <c r="C107" s="93"/>
      <c r="D107" s="94"/>
      <c r="E107" s="93"/>
      <c r="F107" s="94"/>
      <c r="G107" s="93"/>
      <c r="H107" s="94"/>
      <c r="I107" s="93"/>
      <c r="J107" s="94"/>
      <c r="K107" s="77"/>
      <c r="L107" s="79"/>
      <c r="M107" s="77"/>
      <c r="N107" s="79"/>
      <c r="O107" s="77"/>
      <c r="P107" s="79"/>
      <c r="Q107" s="18">
        <f t="shared" si="5"/>
        <v>0</v>
      </c>
      <c r="R107" s="62"/>
    </row>
    <row r="108" spans="2:18" ht="12" customHeight="1">
      <c r="B108" s="6" t="s">
        <v>98</v>
      </c>
      <c r="C108" s="93"/>
      <c r="D108" s="94"/>
      <c r="E108" s="93"/>
      <c r="F108" s="94"/>
      <c r="G108" s="93"/>
      <c r="H108" s="94"/>
      <c r="I108" s="93"/>
      <c r="J108" s="94"/>
      <c r="K108" s="77"/>
      <c r="L108" s="79"/>
      <c r="M108" s="77"/>
      <c r="N108" s="79"/>
      <c r="O108" s="77"/>
      <c r="P108" s="79"/>
      <c r="Q108" s="18">
        <f t="shared" si="5"/>
        <v>0</v>
      </c>
      <c r="R108" s="62"/>
    </row>
    <row r="109" spans="2:18" ht="12" customHeight="1">
      <c r="B109" s="6" t="s">
        <v>100</v>
      </c>
      <c r="C109" s="93">
        <v>45</v>
      </c>
      <c r="D109" s="94">
        <v>10</v>
      </c>
      <c r="E109" s="93">
        <v>45</v>
      </c>
      <c r="F109" s="94">
        <v>9</v>
      </c>
      <c r="G109" s="93">
        <v>45</v>
      </c>
      <c r="H109" s="94">
        <v>8</v>
      </c>
      <c r="I109" s="93">
        <v>45</v>
      </c>
      <c r="J109" s="94">
        <v>7</v>
      </c>
      <c r="K109" s="77"/>
      <c r="L109" s="79"/>
      <c r="M109" s="77"/>
      <c r="N109" s="79"/>
      <c r="O109" s="77"/>
      <c r="P109" s="79"/>
      <c r="Q109" s="18">
        <f t="shared" si="5"/>
        <v>34</v>
      </c>
      <c r="R109" s="62" t="s">
        <v>371</v>
      </c>
    </row>
    <row r="110" spans="2:18" ht="12" customHeight="1">
      <c r="B110" s="6" t="s">
        <v>102</v>
      </c>
      <c r="C110" s="93"/>
      <c r="D110" s="94"/>
      <c r="E110" s="93"/>
      <c r="F110" s="94"/>
      <c r="G110" s="93"/>
      <c r="H110" s="94"/>
      <c r="I110" s="93"/>
      <c r="J110" s="94"/>
      <c r="K110" s="77"/>
      <c r="L110" s="79"/>
      <c r="M110" s="77"/>
      <c r="N110" s="79"/>
      <c r="O110" s="77"/>
      <c r="P110" s="79"/>
      <c r="Q110" s="18">
        <f t="shared" si="5"/>
        <v>0</v>
      </c>
      <c r="R110" s="62"/>
    </row>
    <row r="111" spans="2:18" ht="12" customHeight="1">
      <c r="B111" s="6" t="s">
        <v>104</v>
      </c>
      <c r="C111" s="93"/>
      <c r="D111" s="94"/>
      <c r="E111" s="93"/>
      <c r="F111" s="94"/>
      <c r="G111" s="93"/>
      <c r="H111" s="94"/>
      <c r="I111" s="93"/>
      <c r="J111" s="94"/>
      <c r="K111" s="77"/>
      <c r="L111" s="79"/>
      <c r="M111" s="77"/>
      <c r="N111" s="79"/>
      <c r="O111" s="77"/>
      <c r="P111" s="79"/>
      <c r="Q111" s="18">
        <f t="shared" si="5"/>
        <v>0</v>
      </c>
      <c r="R111" s="62"/>
    </row>
    <row r="112" spans="2:18" ht="12" customHeight="1">
      <c r="B112" s="6" t="s">
        <v>106</v>
      </c>
      <c r="C112" s="93"/>
      <c r="D112" s="94"/>
      <c r="E112" s="93"/>
      <c r="F112" s="94"/>
      <c r="G112" s="93"/>
      <c r="H112" s="94"/>
      <c r="I112" s="93"/>
      <c r="J112" s="94"/>
      <c r="K112" s="77"/>
      <c r="L112" s="79"/>
      <c r="M112" s="77"/>
      <c r="N112" s="79"/>
      <c r="O112" s="77"/>
      <c r="P112" s="79"/>
      <c r="Q112" s="18">
        <f t="shared" si="5"/>
        <v>0</v>
      </c>
      <c r="R112" s="62"/>
    </row>
    <row r="113" spans="2:18" ht="12" customHeight="1">
      <c r="B113" s="6" t="s">
        <v>182</v>
      </c>
      <c r="C113" s="93">
        <v>50</v>
      </c>
      <c r="D113" s="94">
        <v>14</v>
      </c>
      <c r="E113" s="93">
        <v>50</v>
      </c>
      <c r="F113" s="94">
        <v>13</v>
      </c>
      <c r="G113" s="93">
        <v>50</v>
      </c>
      <c r="H113" s="94">
        <v>12</v>
      </c>
      <c r="I113" s="93">
        <v>50</v>
      </c>
      <c r="J113" s="94">
        <v>11</v>
      </c>
      <c r="K113" s="77"/>
      <c r="L113" s="79"/>
      <c r="M113" s="77"/>
      <c r="N113" s="79"/>
      <c r="O113" s="77"/>
      <c r="P113" s="79"/>
      <c r="Q113" s="18">
        <f t="shared" si="5"/>
        <v>50</v>
      </c>
      <c r="R113" s="62"/>
    </row>
    <row r="114" spans="2:18" ht="12" customHeight="1">
      <c r="B114" s="6" t="s">
        <v>87</v>
      </c>
      <c r="C114" s="93"/>
      <c r="D114" s="94"/>
      <c r="E114" s="93"/>
      <c r="F114" s="94"/>
      <c r="G114" s="93"/>
      <c r="H114" s="94"/>
      <c r="I114" s="93"/>
      <c r="J114" s="94"/>
      <c r="K114" s="77"/>
      <c r="L114" s="79"/>
      <c r="M114" s="77"/>
      <c r="N114" s="79"/>
      <c r="O114" s="77"/>
      <c r="P114" s="79"/>
      <c r="Q114" s="18">
        <f t="shared" si="5"/>
        <v>0</v>
      </c>
      <c r="R114" s="62"/>
    </row>
    <row r="115" spans="2:18" ht="12" customHeight="1">
      <c r="B115" s="6" t="s">
        <v>89</v>
      </c>
      <c r="C115" s="93"/>
      <c r="D115" s="94"/>
      <c r="E115" s="93"/>
      <c r="F115" s="94"/>
      <c r="G115" s="93"/>
      <c r="H115" s="94"/>
      <c r="I115" s="93"/>
      <c r="J115" s="94"/>
      <c r="K115" s="77"/>
      <c r="L115" s="79"/>
      <c r="M115" s="77"/>
      <c r="N115" s="79"/>
      <c r="O115" s="77"/>
      <c r="P115" s="79"/>
      <c r="Q115" s="18">
        <f t="shared" si="5"/>
        <v>0</v>
      </c>
      <c r="R115" s="62"/>
    </row>
    <row r="116" spans="2:18" ht="12" customHeight="1">
      <c r="B116" s="6" t="s">
        <v>91</v>
      </c>
      <c r="C116" s="93">
        <v>150</v>
      </c>
      <c r="D116" s="94">
        <v>10</v>
      </c>
      <c r="E116" s="93">
        <v>140</v>
      </c>
      <c r="F116" s="94">
        <v>9</v>
      </c>
      <c r="G116" s="93">
        <v>140</v>
      </c>
      <c r="H116" s="94">
        <v>8</v>
      </c>
      <c r="I116" s="93">
        <v>150</v>
      </c>
      <c r="J116" s="94">
        <v>7</v>
      </c>
      <c r="K116" s="77"/>
      <c r="L116" s="79"/>
      <c r="M116" s="77"/>
      <c r="N116" s="79"/>
      <c r="O116" s="77"/>
      <c r="P116" s="79"/>
      <c r="Q116" s="18">
        <f t="shared" si="5"/>
        <v>34</v>
      </c>
      <c r="R116" s="62" t="s">
        <v>381</v>
      </c>
    </row>
    <row r="117" spans="2:18" ht="12" customHeight="1">
      <c r="B117" s="6" t="s">
        <v>93</v>
      </c>
      <c r="C117" s="93"/>
      <c r="D117" s="94"/>
      <c r="E117" s="93"/>
      <c r="F117" s="94"/>
      <c r="G117" s="93"/>
      <c r="H117" s="94"/>
      <c r="I117" s="93"/>
      <c r="J117" s="94"/>
      <c r="K117" s="77"/>
      <c r="L117" s="79"/>
      <c r="M117" s="77"/>
      <c r="N117" s="79"/>
      <c r="O117" s="77"/>
      <c r="P117" s="79"/>
      <c r="Q117" s="18">
        <f t="shared" si="5"/>
        <v>0</v>
      </c>
      <c r="R117" s="62"/>
    </row>
    <row r="118" spans="2:18" ht="12" customHeight="1">
      <c r="B118" s="6" t="s">
        <v>95</v>
      </c>
      <c r="C118" s="93"/>
      <c r="D118" s="94"/>
      <c r="E118" s="93"/>
      <c r="F118" s="94"/>
      <c r="G118" s="93"/>
      <c r="H118" s="94"/>
      <c r="I118" s="93"/>
      <c r="J118" s="94"/>
      <c r="K118" s="77"/>
      <c r="L118" s="79"/>
      <c r="M118" s="77"/>
      <c r="N118" s="79"/>
      <c r="O118" s="77"/>
      <c r="P118" s="79"/>
      <c r="Q118" s="18">
        <f t="shared" si="5"/>
        <v>0</v>
      </c>
      <c r="R118" s="62"/>
    </row>
    <row r="119" spans="2:18" ht="12" customHeight="1">
      <c r="B119" s="6" t="s">
        <v>238</v>
      </c>
      <c r="C119" s="93"/>
      <c r="D119" s="94"/>
      <c r="E119" s="93"/>
      <c r="F119" s="94"/>
      <c r="G119" s="93"/>
      <c r="H119" s="94"/>
      <c r="I119" s="93"/>
      <c r="J119" s="94"/>
      <c r="K119" s="77"/>
      <c r="L119" s="79"/>
      <c r="M119" s="77"/>
      <c r="N119" s="79"/>
      <c r="O119" s="77"/>
      <c r="P119" s="79"/>
      <c r="Q119" s="18">
        <f t="shared" si="5"/>
        <v>0</v>
      </c>
      <c r="R119" s="62"/>
    </row>
    <row r="120" spans="2:18" ht="12" customHeight="1">
      <c r="B120" s="6" t="s">
        <v>99</v>
      </c>
      <c r="C120" s="93"/>
      <c r="D120" s="94"/>
      <c r="E120" s="93"/>
      <c r="F120" s="94"/>
      <c r="G120" s="93"/>
      <c r="H120" s="94"/>
      <c r="I120" s="93"/>
      <c r="J120" s="94"/>
      <c r="K120" s="77"/>
      <c r="L120" s="79"/>
      <c r="M120" s="77"/>
      <c r="N120" s="79"/>
      <c r="O120" s="77"/>
      <c r="P120" s="79"/>
      <c r="Q120" s="18">
        <f t="shared" si="5"/>
        <v>0</v>
      </c>
      <c r="R120" s="62"/>
    </row>
    <row r="121" spans="2:18" ht="12" customHeight="1">
      <c r="B121" s="6" t="s">
        <v>101</v>
      </c>
      <c r="C121" s="93"/>
      <c r="D121" s="94"/>
      <c r="E121" s="93"/>
      <c r="F121" s="94"/>
      <c r="G121" s="93"/>
      <c r="H121" s="94"/>
      <c r="I121" s="93"/>
      <c r="J121" s="94"/>
      <c r="K121" s="77"/>
      <c r="L121" s="79"/>
      <c r="M121" s="77"/>
      <c r="N121" s="79"/>
      <c r="O121" s="77"/>
      <c r="P121" s="79"/>
      <c r="Q121" s="18">
        <f t="shared" si="5"/>
        <v>0</v>
      </c>
      <c r="R121" s="62"/>
    </row>
    <row r="122" spans="2:18" ht="12" customHeight="1">
      <c r="B122" s="6" t="s">
        <v>103</v>
      </c>
      <c r="C122" s="93"/>
      <c r="D122" s="94"/>
      <c r="E122" s="93"/>
      <c r="F122" s="94"/>
      <c r="G122" s="93"/>
      <c r="H122" s="94"/>
      <c r="I122" s="93"/>
      <c r="J122" s="94"/>
      <c r="K122" s="77"/>
      <c r="L122" s="79"/>
      <c r="M122" s="77"/>
      <c r="N122" s="79"/>
      <c r="O122" s="77"/>
      <c r="P122" s="79"/>
      <c r="Q122" s="18">
        <f t="shared" si="5"/>
        <v>0</v>
      </c>
      <c r="R122" s="62"/>
    </row>
    <row r="123" spans="2:18" ht="12" customHeight="1">
      <c r="B123" s="6" t="s">
        <v>105</v>
      </c>
      <c r="C123" s="93"/>
      <c r="D123" s="94"/>
      <c r="E123" s="93"/>
      <c r="F123" s="94"/>
      <c r="G123" s="93"/>
      <c r="H123" s="94"/>
      <c r="I123" s="93"/>
      <c r="J123" s="94"/>
      <c r="K123" s="77"/>
      <c r="L123" s="79"/>
      <c r="M123" s="77"/>
      <c r="N123" s="79"/>
      <c r="O123" s="77"/>
      <c r="P123" s="79"/>
      <c r="Q123" s="18">
        <f t="shared" si="5"/>
        <v>0</v>
      </c>
      <c r="R123" s="62"/>
    </row>
    <row r="124" spans="2:18" ht="12" customHeight="1">
      <c r="B124" s="6" t="s">
        <v>107</v>
      </c>
      <c r="C124" s="93"/>
      <c r="D124" s="94"/>
      <c r="E124" s="93"/>
      <c r="F124" s="94"/>
      <c r="G124" s="93"/>
      <c r="H124" s="94"/>
      <c r="I124" s="93"/>
      <c r="J124" s="94"/>
      <c r="K124" s="77"/>
      <c r="L124" s="79"/>
      <c r="M124" s="77"/>
      <c r="N124" s="79"/>
      <c r="O124" s="77"/>
      <c r="P124" s="79"/>
      <c r="Q124" s="18">
        <f t="shared" si="5"/>
        <v>0</v>
      </c>
      <c r="R124" s="62"/>
    </row>
    <row r="125" spans="2:18" ht="12.75">
      <c r="B125" s="12" t="s">
        <v>120</v>
      </c>
      <c r="C125" s="81"/>
      <c r="D125" s="82"/>
      <c r="E125" s="81"/>
      <c r="F125" s="82"/>
      <c r="G125" s="81"/>
      <c r="H125" s="82"/>
      <c r="I125" s="81"/>
      <c r="J125" s="82"/>
      <c r="K125" s="81"/>
      <c r="L125" s="82"/>
      <c r="M125" s="81"/>
      <c r="N125" s="82"/>
      <c r="O125" s="81"/>
      <c r="P125" s="82"/>
      <c r="Q125" s="66"/>
      <c r="R125" s="67"/>
    </row>
    <row r="126" spans="2:18" ht="12.75">
      <c r="B126" s="6" t="s">
        <v>383</v>
      </c>
      <c r="C126" s="77">
        <v>0</v>
      </c>
      <c r="D126" s="79">
        <v>23</v>
      </c>
      <c r="E126" s="77">
        <v>0</v>
      </c>
      <c r="F126" s="79">
        <v>22</v>
      </c>
      <c r="G126" s="77">
        <v>0</v>
      </c>
      <c r="H126" s="79">
        <v>21</v>
      </c>
      <c r="I126" s="77">
        <v>0</v>
      </c>
      <c r="J126" s="79">
        <v>20</v>
      </c>
      <c r="K126" s="77"/>
      <c r="L126" s="79"/>
      <c r="M126" s="77"/>
      <c r="N126" s="79"/>
      <c r="O126" s="77"/>
      <c r="P126" s="79"/>
      <c r="Q126" s="18">
        <f aca="true" t="shared" si="6" ref="Q126:Q133">SUM(D126,F126,H126,J126,L126,N126,P126)*1</f>
        <v>86</v>
      </c>
      <c r="R126" s="62"/>
    </row>
    <row r="127" spans="2:18" ht="12.75">
      <c r="B127" s="6" t="s">
        <v>115</v>
      </c>
      <c r="C127" s="77"/>
      <c r="D127" s="79"/>
      <c r="E127" s="77"/>
      <c r="F127" s="79"/>
      <c r="G127" s="77"/>
      <c r="H127" s="79"/>
      <c r="I127" s="77"/>
      <c r="J127" s="79"/>
      <c r="K127" s="77"/>
      <c r="L127" s="79"/>
      <c r="M127" s="77"/>
      <c r="N127" s="79"/>
      <c r="O127" s="77"/>
      <c r="P127" s="79"/>
      <c r="Q127" s="18">
        <f t="shared" si="6"/>
        <v>0</v>
      </c>
      <c r="R127" s="62"/>
    </row>
    <row r="128" spans="2:18" ht="12.75">
      <c r="B128" s="6" t="s">
        <v>287</v>
      </c>
      <c r="C128" s="77">
        <v>0</v>
      </c>
      <c r="D128" s="79">
        <v>15</v>
      </c>
      <c r="E128" s="77">
        <v>0</v>
      </c>
      <c r="F128" s="79">
        <v>13</v>
      </c>
      <c r="G128" s="77">
        <v>0</v>
      </c>
      <c r="H128" s="79">
        <v>10</v>
      </c>
      <c r="I128" s="77"/>
      <c r="J128" s="79"/>
      <c r="K128" s="77"/>
      <c r="L128" s="79"/>
      <c r="M128" s="77"/>
      <c r="N128" s="79"/>
      <c r="O128" s="77"/>
      <c r="P128" s="79"/>
      <c r="Q128" s="18">
        <f t="shared" si="6"/>
        <v>38</v>
      </c>
      <c r="R128" s="62"/>
    </row>
    <row r="129" spans="2:18" ht="12.75">
      <c r="B129" s="6" t="s">
        <v>319</v>
      </c>
      <c r="C129" s="77">
        <v>0</v>
      </c>
      <c r="D129" s="79">
        <v>30</v>
      </c>
      <c r="E129" s="77">
        <v>0</v>
      </c>
      <c r="F129" s="79">
        <v>23</v>
      </c>
      <c r="G129" s="77">
        <v>0</v>
      </c>
      <c r="H129" s="79">
        <v>20</v>
      </c>
      <c r="I129" s="77"/>
      <c r="J129" s="79"/>
      <c r="K129" s="77"/>
      <c r="L129" s="79"/>
      <c r="M129" s="77"/>
      <c r="N129" s="79"/>
      <c r="O129" s="77"/>
      <c r="P129" s="79"/>
      <c r="Q129" s="18">
        <f t="shared" si="6"/>
        <v>73</v>
      </c>
      <c r="R129" s="62"/>
    </row>
    <row r="130" spans="2:18" ht="12.75">
      <c r="B130" s="6" t="s">
        <v>294</v>
      </c>
      <c r="C130" s="77"/>
      <c r="D130" s="79"/>
      <c r="E130" s="77"/>
      <c r="F130" s="79"/>
      <c r="G130" s="77"/>
      <c r="H130" s="79"/>
      <c r="I130" s="77"/>
      <c r="J130" s="79"/>
      <c r="K130" s="77"/>
      <c r="L130" s="79"/>
      <c r="M130" s="77"/>
      <c r="N130" s="79"/>
      <c r="O130" s="77"/>
      <c r="P130" s="79"/>
      <c r="Q130" s="18">
        <f t="shared" si="6"/>
        <v>0</v>
      </c>
      <c r="R130" s="62"/>
    </row>
    <row r="131" spans="2:18" ht="12.75">
      <c r="B131" s="6" t="s">
        <v>290</v>
      </c>
      <c r="C131" s="77"/>
      <c r="D131" s="79"/>
      <c r="E131" s="77"/>
      <c r="F131" s="79"/>
      <c r="G131" s="77"/>
      <c r="H131" s="79"/>
      <c r="I131" s="77"/>
      <c r="J131" s="79"/>
      <c r="K131" s="77"/>
      <c r="L131" s="79"/>
      <c r="M131" s="77"/>
      <c r="N131" s="79"/>
      <c r="O131" s="77"/>
      <c r="P131" s="79"/>
      <c r="Q131" s="18">
        <f t="shared" si="6"/>
        <v>0</v>
      </c>
      <c r="R131" s="62"/>
    </row>
    <row r="132" spans="2:18" ht="12.75">
      <c r="B132" s="6" t="s">
        <v>162</v>
      </c>
      <c r="C132" s="77"/>
      <c r="D132" s="79"/>
      <c r="E132" s="77"/>
      <c r="F132" s="79"/>
      <c r="G132" s="77"/>
      <c r="H132" s="79"/>
      <c r="I132" s="77"/>
      <c r="J132" s="79"/>
      <c r="K132" s="77"/>
      <c r="L132" s="79"/>
      <c r="M132" s="77"/>
      <c r="N132" s="79"/>
      <c r="O132" s="77"/>
      <c r="P132" s="79"/>
      <c r="Q132" s="18">
        <f t="shared" si="6"/>
        <v>0</v>
      </c>
      <c r="R132" s="62"/>
    </row>
    <row r="133" spans="2:18" ht="12.75">
      <c r="B133" s="7" t="s">
        <v>118</v>
      </c>
      <c r="C133" s="83"/>
      <c r="D133" s="84"/>
      <c r="E133" s="83"/>
      <c r="F133" s="84"/>
      <c r="G133" s="83"/>
      <c r="H133" s="84"/>
      <c r="I133" s="83"/>
      <c r="J133" s="84"/>
      <c r="K133" s="83"/>
      <c r="L133" s="84"/>
      <c r="M133" s="83"/>
      <c r="N133" s="84"/>
      <c r="O133" s="83"/>
      <c r="P133" s="84"/>
      <c r="Q133" s="85">
        <f t="shared" si="6"/>
        <v>0</v>
      </c>
      <c r="R133" s="64"/>
    </row>
    <row r="135" spans="2:18" ht="12.75">
      <c r="B135" s="15" t="s">
        <v>110</v>
      </c>
      <c r="C135" s="116" t="s">
        <v>129</v>
      </c>
      <c r="D135" s="116" t="s">
        <v>130</v>
      </c>
      <c r="E135" s="116" t="s">
        <v>131</v>
      </c>
      <c r="F135" s="116" t="s">
        <v>155</v>
      </c>
      <c r="G135" s="116" t="s">
        <v>156</v>
      </c>
      <c r="H135" s="127" t="s">
        <v>132</v>
      </c>
      <c r="I135" s="127"/>
      <c r="J135" s="129" t="s">
        <v>139</v>
      </c>
      <c r="K135" s="130"/>
      <c r="L135" s="130"/>
      <c r="M135" s="130"/>
      <c r="N135" s="130"/>
      <c r="O135" s="130"/>
      <c r="P135" s="130"/>
      <c r="Q135" s="130"/>
      <c r="R135" s="131"/>
    </row>
    <row r="136" spans="2:18" ht="12.75">
      <c r="B136" s="6" t="s">
        <v>0</v>
      </c>
      <c r="C136" s="1"/>
      <c r="D136" s="1"/>
      <c r="E136" s="1"/>
      <c r="F136" s="1"/>
      <c r="G136" s="1"/>
      <c r="H136" s="132"/>
      <c r="I136" s="132"/>
      <c r="J136" s="133"/>
      <c r="K136" s="134"/>
      <c r="L136" s="134"/>
      <c r="M136" s="134"/>
      <c r="N136" s="134"/>
      <c r="O136" s="134"/>
      <c r="P136" s="134"/>
      <c r="Q136" s="134"/>
      <c r="R136" s="135"/>
    </row>
    <row r="137" spans="2:18" ht="12.75">
      <c r="B137" s="6" t="s">
        <v>111</v>
      </c>
      <c r="C137" s="1"/>
      <c r="D137" s="1"/>
      <c r="E137" s="1"/>
      <c r="F137" s="1"/>
      <c r="G137" s="1"/>
      <c r="H137" s="136"/>
      <c r="I137" s="136"/>
      <c r="J137" s="137"/>
      <c r="K137" s="138"/>
      <c r="L137" s="138"/>
      <c r="M137" s="138"/>
      <c r="N137" s="138"/>
      <c r="O137" s="138"/>
      <c r="P137" s="138"/>
      <c r="Q137" s="138"/>
      <c r="R137" s="139"/>
    </row>
    <row r="138" spans="2:18" ht="12.75">
      <c r="B138" s="6" t="s">
        <v>112</v>
      </c>
      <c r="C138" s="1"/>
      <c r="D138" s="1"/>
      <c r="E138" s="1"/>
      <c r="F138" s="1"/>
      <c r="G138" s="1"/>
      <c r="H138" s="136"/>
      <c r="I138" s="136"/>
      <c r="J138" s="137"/>
      <c r="K138" s="138"/>
      <c r="L138" s="138"/>
      <c r="M138" s="138"/>
      <c r="N138" s="138"/>
      <c r="O138" s="138"/>
      <c r="P138" s="138"/>
      <c r="Q138" s="138"/>
      <c r="R138" s="139"/>
    </row>
    <row r="139" spans="2:18" ht="12.75">
      <c r="B139" s="6" t="s">
        <v>149</v>
      </c>
      <c r="C139" s="1"/>
      <c r="D139" s="1"/>
      <c r="E139" s="1"/>
      <c r="F139" s="1"/>
      <c r="G139" s="1"/>
      <c r="H139" s="136"/>
      <c r="I139" s="136"/>
      <c r="J139" s="137"/>
      <c r="K139" s="138"/>
      <c r="L139" s="138"/>
      <c r="M139" s="138"/>
      <c r="N139" s="138"/>
      <c r="O139" s="138"/>
      <c r="P139" s="138"/>
      <c r="Q139" s="138"/>
      <c r="R139" s="139"/>
    </row>
    <row r="140" spans="2:18" ht="12.75">
      <c r="B140" s="6" t="s">
        <v>113</v>
      </c>
      <c r="C140" s="1"/>
      <c r="D140" s="1"/>
      <c r="E140" s="1"/>
      <c r="F140" s="1"/>
      <c r="G140" s="1"/>
      <c r="H140" s="136"/>
      <c r="I140" s="136"/>
      <c r="J140" s="137"/>
      <c r="K140" s="138"/>
      <c r="L140" s="138"/>
      <c r="M140" s="138"/>
      <c r="N140" s="138"/>
      <c r="O140" s="138"/>
      <c r="P140" s="138"/>
      <c r="Q140" s="138"/>
      <c r="R140" s="139"/>
    </row>
    <row r="141" spans="2:18" ht="12.75">
      <c r="B141" s="6" t="s">
        <v>114</v>
      </c>
      <c r="C141" s="1">
        <v>5</v>
      </c>
      <c r="D141" s="1">
        <v>0.2</v>
      </c>
      <c r="E141" s="1">
        <v>50</v>
      </c>
      <c r="F141" s="71"/>
      <c r="G141" s="1"/>
      <c r="H141" s="136" t="s">
        <v>133</v>
      </c>
      <c r="I141" s="136"/>
      <c r="J141" s="137" t="s">
        <v>382</v>
      </c>
      <c r="K141" s="138"/>
      <c r="L141" s="138"/>
      <c r="M141" s="138"/>
      <c r="N141" s="138"/>
      <c r="O141" s="138"/>
      <c r="P141" s="138"/>
      <c r="Q141" s="138"/>
      <c r="R141" s="139"/>
    </row>
    <row r="142" spans="2:18" ht="12.75">
      <c r="B142" s="7" t="s">
        <v>321</v>
      </c>
      <c r="C142" s="8"/>
      <c r="D142" s="8"/>
      <c r="E142" s="8"/>
      <c r="F142" s="72"/>
      <c r="G142" s="8"/>
      <c r="H142" s="140"/>
      <c r="I142" s="141"/>
      <c r="J142" s="119"/>
      <c r="K142" s="120"/>
      <c r="L142" s="120"/>
      <c r="M142" s="120"/>
      <c r="N142" s="120"/>
      <c r="O142" s="120"/>
      <c r="P142" s="120"/>
      <c r="Q142" s="120"/>
      <c r="R142" s="121"/>
    </row>
    <row r="144" spans="2:4" ht="12.75">
      <c r="B144" s="27" t="s">
        <v>279</v>
      </c>
      <c r="C144">
        <v>750</v>
      </c>
      <c r="D144" t="s">
        <v>373</v>
      </c>
    </row>
    <row r="145" spans="2:3" ht="12.75">
      <c r="B145" s="27" t="s">
        <v>284</v>
      </c>
      <c r="C145">
        <f>SUM(Q15:Q31,Q33:Q46,Q48:Q63,Q65:Q79,Q81:Q100,Q102:Q124,Q126:Q133,E136:E142)</f>
        <v>749</v>
      </c>
    </row>
    <row r="146" spans="2:3" ht="12.75">
      <c r="B146" s="110" t="s">
        <v>237</v>
      </c>
      <c r="C146" s="111">
        <f>SUM(C144,J7)</f>
        <v>2445.6084</v>
      </c>
    </row>
    <row r="147" spans="2:3" ht="12.75">
      <c r="B147" s="110" t="s">
        <v>271</v>
      </c>
      <c r="C147" s="111">
        <f>SUM(G183,-C146)</f>
        <v>554.3915999999999</v>
      </c>
    </row>
    <row r="148" spans="2:3" ht="12.75">
      <c r="B148" s="110" t="s">
        <v>281</v>
      </c>
      <c r="C148" s="107">
        <v>0.0625</v>
      </c>
    </row>
    <row r="151" spans="4:6" ht="12.75">
      <c r="D151" s="140" t="s">
        <v>211</v>
      </c>
      <c r="E151" s="140"/>
      <c r="F151" s="140"/>
    </row>
    <row r="152" spans="2:7" ht="12.75">
      <c r="B152" s="60" t="s">
        <v>198</v>
      </c>
      <c r="C152" s="98" t="s">
        <v>203</v>
      </c>
      <c r="D152" s="99" t="s">
        <v>209</v>
      </c>
      <c r="E152" s="99" t="s">
        <v>208</v>
      </c>
      <c r="F152" s="99" t="s">
        <v>210</v>
      </c>
      <c r="G152" s="100" t="s">
        <v>196</v>
      </c>
    </row>
    <row r="153" spans="2:7" ht="12.75">
      <c r="B153" s="107">
        <v>0.40625</v>
      </c>
      <c r="C153" s="41"/>
      <c r="D153" s="1"/>
      <c r="E153" s="1"/>
      <c r="F153" s="1"/>
      <c r="G153" s="59">
        <v>3000</v>
      </c>
    </row>
    <row r="154" spans="3:7" ht="12.75">
      <c r="C154" s="41"/>
      <c r="D154" s="1"/>
      <c r="E154" s="1"/>
      <c r="F154" s="1"/>
      <c r="G154" s="59">
        <f aca="true" t="shared" si="7" ref="G154:G180">SUM(D154*4,E154*4,F154*9)</f>
        <v>0</v>
      </c>
    </row>
    <row r="155" spans="3:7" ht="12.75">
      <c r="C155" s="41"/>
      <c r="D155" s="1"/>
      <c r="E155" s="1"/>
      <c r="F155" s="1"/>
      <c r="G155" s="59">
        <f t="shared" si="7"/>
        <v>0</v>
      </c>
    </row>
    <row r="156" spans="3:7" ht="12.75">
      <c r="C156" s="41"/>
      <c r="D156" s="1"/>
      <c r="E156" s="1"/>
      <c r="F156" s="1"/>
      <c r="G156" s="59">
        <f t="shared" si="7"/>
        <v>0</v>
      </c>
    </row>
    <row r="157" spans="2:7" ht="12.75">
      <c r="B157" s="60" t="s">
        <v>199</v>
      </c>
      <c r="C157" s="41"/>
      <c r="D157" s="1"/>
      <c r="E157" s="1"/>
      <c r="F157" s="1"/>
      <c r="G157" s="59">
        <f t="shared" si="7"/>
        <v>0</v>
      </c>
    </row>
    <row r="158" spans="2:7" ht="12.75">
      <c r="B158" s="107">
        <v>0.4791666666666667</v>
      </c>
      <c r="C158" s="41"/>
      <c r="D158" s="1"/>
      <c r="E158" s="1"/>
      <c r="F158" s="1"/>
      <c r="G158" s="59">
        <f>SUM(D158*4,E158*4,F158*9)</f>
        <v>0</v>
      </c>
    </row>
    <row r="159" spans="2:7" ht="12.75">
      <c r="B159" s="107">
        <v>0.5208333333333334</v>
      </c>
      <c r="C159" s="41"/>
      <c r="D159" s="1"/>
      <c r="E159" s="1"/>
      <c r="F159" s="1"/>
      <c r="G159" s="59">
        <f t="shared" si="7"/>
        <v>0</v>
      </c>
    </row>
    <row r="160" spans="3:7" ht="12.75">
      <c r="C160" s="41"/>
      <c r="D160" s="1"/>
      <c r="E160" s="1"/>
      <c r="F160" s="1"/>
      <c r="G160" s="59">
        <f t="shared" si="7"/>
        <v>0</v>
      </c>
    </row>
    <row r="161" spans="3:7" ht="12.75">
      <c r="C161" s="41"/>
      <c r="D161" s="25"/>
      <c r="E161" s="25"/>
      <c r="F161" s="25"/>
      <c r="G161" s="59">
        <f t="shared" si="7"/>
        <v>0</v>
      </c>
    </row>
    <row r="162" spans="2:7" ht="12.75">
      <c r="B162" s="60" t="s">
        <v>200</v>
      </c>
      <c r="C162" s="41"/>
      <c r="D162" s="25"/>
      <c r="E162" s="25"/>
      <c r="F162" s="25"/>
      <c r="G162" s="59">
        <f t="shared" si="7"/>
        <v>0</v>
      </c>
    </row>
    <row r="163" spans="2:7" ht="12.75">
      <c r="B163" s="107">
        <v>0.6041666666666666</v>
      </c>
      <c r="C163" s="41"/>
      <c r="D163" s="1"/>
      <c r="E163" s="1"/>
      <c r="F163" s="1"/>
      <c r="G163" s="59">
        <f t="shared" si="7"/>
        <v>0</v>
      </c>
    </row>
    <row r="164" spans="3:7" ht="12.75">
      <c r="C164" s="41"/>
      <c r="D164" s="25"/>
      <c r="E164" s="25"/>
      <c r="F164" s="25"/>
      <c r="G164" s="59">
        <f t="shared" si="7"/>
        <v>0</v>
      </c>
    </row>
    <row r="165" spans="3:7" ht="12.75">
      <c r="C165" s="41"/>
      <c r="D165" s="1"/>
      <c r="E165" s="1"/>
      <c r="F165" s="1"/>
      <c r="G165" s="59">
        <f t="shared" si="7"/>
        <v>0</v>
      </c>
    </row>
    <row r="166" spans="3:7" ht="12.75">
      <c r="C166" s="41"/>
      <c r="D166" s="1"/>
      <c r="E166" s="1"/>
      <c r="F166" s="1"/>
      <c r="G166" s="59">
        <f t="shared" si="7"/>
        <v>0</v>
      </c>
    </row>
    <row r="167" spans="2:7" ht="12.75">
      <c r="B167" s="112">
        <v>0.6875</v>
      </c>
      <c r="C167" s="41"/>
      <c r="D167" s="1"/>
      <c r="E167" s="1"/>
      <c r="F167" s="1"/>
      <c r="G167" s="59">
        <f t="shared" si="7"/>
        <v>0</v>
      </c>
    </row>
    <row r="168" spans="2:7" ht="12.75">
      <c r="B168" s="107">
        <v>0.7083333333333334</v>
      </c>
      <c r="C168" s="41"/>
      <c r="D168" s="1"/>
      <c r="E168" s="1"/>
      <c r="F168" s="1"/>
      <c r="G168" s="59">
        <f t="shared" si="7"/>
        <v>0</v>
      </c>
    </row>
    <row r="169" spans="2:7" ht="12.75">
      <c r="B169" s="107">
        <v>0.8229166666666666</v>
      </c>
      <c r="C169" s="41"/>
      <c r="D169" s="1"/>
      <c r="E169" s="1"/>
      <c r="F169" s="1"/>
      <c r="G169" s="59">
        <f t="shared" si="7"/>
        <v>0</v>
      </c>
    </row>
    <row r="170" spans="3:7" ht="12.75">
      <c r="C170" s="41"/>
      <c r="D170" s="1"/>
      <c r="E170" s="1"/>
      <c r="F170" s="1"/>
      <c r="G170" s="59">
        <f t="shared" si="7"/>
        <v>0</v>
      </c>
    </row>
    <row r="171" spans="3:7" ht="12.75">
      <c r="C171" s="41"/>
      <c r="D171" s="25"/>
      <c r="E171" s="25"/>
      <c r="F171" s="25"/>
      <c r="G171" s="59">
        <f t="shared" si="7"/>
        <v>0</v>
      </c>
    </row>
    <row r="172" spans="2:7" ht="12.75">
      <c r="B172" s="60" t="s">
        <v>201</v>
      </c>
      <c r="C172" s="41"/>
      <c r="D172" s="1"/>
      <c r="E172" s="1"/>
      <c r="F172" s="1"/>
      <c r="G172" s="59">
        <f t="shared" si="7"/>
        <v>0</v>
      </c>
    </row>
    <row r="173" spans="2:7" ht="12.75">
      <c r="B173" s="107">
        <v>0.9270833333333334</v>
      </c>
      <c r="C173" s="41"/>
      <c r="D173" s="25"/>
      <c r="E173" s="25"/>
      <c r="F173" s="25"/>
      <c r="G173" s="59">
        <f t="shared" si="7"/>
        <v>0</v>
      </c>
    </row>
    <row r="174" spans="2:7" ht="12.75">
      <c r="B174" s="107"/>
      <c r="C174" s="41"/>
      <c r="D174" s="1"/>
      <c r="E174" s="1"/>
      <c r="F174" s="1"/>
      <c r="G174" s="59">
        <f t="shared" si="7"/>
        <v>0</v>
      </c>
    </row>
    <row r="175" spans="3:7" ht="12.75">
      <c r="C175" s="41"/>
      <c r="D175" s="1"/>
      <c r="E175" s="1"/>
      <c r="F175" s="1"/>
      <c r="G175" s="59">
        <f t="shared" si="7"/>
        <v>0</v>
      </c>
    </row>
    <row r="176" spans="3:7" ht="12.75">
      <c r="C176" s="41"/>
      <c r="D176" s="25"/>
      <c r="E176" s="25"/>
      <c r="F176" s="25"/>
      <c r="G176" s="59">
        <f t="shared" si="7"/>
        <v>0</v>
      </c>
    </row>
    <row r="177" spans="2:7" ht="12.75">
      <c r="B177" s="60" t="s">
        <v>202</v>
      </c>
      <c r="C177" s="41"/>
      <c r="D177" s="1"/>
      <c r="E177" s="1"/>
      <c r="F177" s="1"/>
      <c r="G177" s="59">
        <f t="shared" si="7"/>
        <v>0</v>
      </c>
    </row>
    <row r="178" spans="2:7" ht="12.75">
      <c r="B178" s="107">
        <v>0</v>
      </c>
      <c r="C178" s="41"/>
      <c r="D178" s="1"/>
      <c r="E178" s="1"/>
      <c r="F178" s="1"/>
      <c r="G178" s="59">
        <f t="shared" si="7"/>
        <v>0</v>
      </c>
    </row>
    <row r="179" spans="3:7" ht="12.75">
      <c r="C179" s="41"/>
      <c r="D179" s="25"/>
      <c r="E179" s="25"/>
      <c r="F179" s="25"/>
      <c r="G179" s="59">
        <f t="shared" si="7"/>
        <v>0</v>
      </c>
    </row>
    <row r="180" spans="2:7" ht="12.75">
      <c r="B180" s="8"/>
      <c r="C180" s="97"/>
      <c r="D180" s="8"/>
      <c r="E180" s="8"/>
      <c r="F180" s="8"/>
      <c r="G180" s="60">
        <f t="shared" si="7"/>
        <v>0</v>
      </c>
    </row>
    <row r="181" spans="2:7" ht="12.75">
      <c r="B181" t="s">
        <v>217</v>
      </c>
      <c r="C181" s="41"/>
      <c r="D181" s="1">
        <f>SUM(D153:D180)</f>
        <v>0</v>
      </c>
      <c r="E181" s="1">
        <f>SUM(E153:E180)</f>
        <v>0</v>
      </c>
      <c r="F181" s="1">
        <f>SUM(F153:F180)</f>
        <v>0</v>
      </c>
      <c r="G181" s="59"/>
    </row>
    <row r="182" spans="2:7" ht="12.75">
      <c r="B182" t="s">
        <v>218</v>
      </c>
      <c r="C182" s="41"/>
      <c r="D182" s="104" t="e">
        <f>(D181/(D181+E181+F181))</f>
        <v>#DIV/0!</v>
      </c>
      <c r="E182" s="105" t="e">
        <f>(E181/(D181+E181+F181))</f>
        <v>#DIV/0!</v>
      </c>
      <c r="F182" s="106" t="e">
        <f>(F181/(D181+E181+F181))</f>
        <v>#DIV/0!</v>
      </c>
      <c r="G182" s="59"/>
    </row>
    <row r="183" spans="3:7" ht="12.75">
      <c r="C183" s="98"/>
      <c r="D183" s="99"/>
      <c r="E183" s="99"/>
      <c r="F183" s="101" t="s">
        <v>197</v>
      </c>
      <c r="G183" s="103">
        <f>SUM(G153:G182)</f>
        <v>3000</v>
      </c>
    </row>
    <row r="184" spans="3:5" ht="12.75">
      <c r="C184" s="1"/>
      <c r="D184" s="1"/>
      <c r="E184" s="1"/>
    </row>
    <row r="185" spans="5:7" ht="12.75">
      <c r="E185" t="s">
        <v>236</v>
      </c>
      <c r="G185" s="109">
        <f>SUM(G159:G162)</f>
        <v>0</v>
      </c>
    </row>
  </sheetData>
  <sheetProtection/>
  <mergeCells count="28">
    <mergeCell ref="E13:F13"/>
    <mergeCell ref="G13:H13"/>
    <mergeCell ref="H136:I136"/>
    <mergeCell ref="J136:R136"/>
    <mergeCell ref="H142:I142"/>
    <mergeCell ref="J142:R142"/>
    <mergeCell ref="H135:I135"/>
    <mergeCell ref="J135:R135"/>
    <mergeCell ref="H137:I137"/>
    <mergeCell ref="J137:R137"/>
    <mergeCell ref="D151:F151"/>
    <mergeCell ref="J4:K4"/>
    <mergeCell ref="C9:P9"/>
    <mergeCell ref="Q9:Q12"/>
    <mergeCell ref="C10:P10"/>
    <mergeCell ref="C13:D13"/>
    <mergeCell ref="I13:J13"/>
    <mergeCell ref="K13:L13"/>
    <mergeCell ref="M13:N13"/>
    <mergeCell ref="O13:P13"/>
    <mergeCell ref="H141:I141"/>
    <mergeCell ref="J141:R141"/>
    <mergeCell ref="H138:I138"/>
    <mergeCell ref="J138:R138"/>
    <mergeCell ref="H139:I139"/>
    <mergeCell ref="J139:R139"/>
    <mergeCell ref="H140:I140"/>
    <mergeCell ref="J140:R140"/>
  </mergeCells>
  <dataValidations count="2">
    <dataValidation type="list" allowBlank="1" showInputMessage="1" showErrorMessage="1" sqref="C4">
      <formula1>$S$4:$S$5</formula1>
    </dataValidation>
    <dataValidation type="list" allowBlank="1" sqref="H136:H142 I140:I142 I136:I138">
      <formula1>$S$9:$S$11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S185"/>
  <sheetViews>
    <sheetView tabSelected="1" zoomScale="72" zoomScaleNormal="72" zoomScalePageLayoutView="0" workbookViewId="0" topLeftCell="A1">
      <selection activeCell="F147" sqref="F147"/>
    </sheetView>
  </sheetViews>
  <sheetFormatPr defaultColWidth="11.7109375" defaultRowHeight="12.75"/>
  <cols>
    <col min="1" max="1" width="1.7109375" style="0" customWidth="1"/>
    <col min="2" max="2" width="36.421875" style="0" customWidth="1"/>
    <col min="3" max="3" width="13.00390625" style="0" customWidth="1"/>
    <col min="4" max="5" width="11.140625" style="0" customWidth="1"/>
    <col min="6" max="7" width="11.7109375" style="0" customWidth="1"/>
    <col min="8" max="8" width="11.00390625" style="0" customWidth="1"/>
    <col min="9" max="9" width="9.57421875" style="0" customWidth="1"/>
    <col min="10" max="10" width="11.00390625" style="0" customWidth="1"/>
    <col min="11" max="11" width="9.57421875" style="0" customWidth="1"/>
    <col min="12" max="12" width="11.00390625" style="0" customWidth="1"/>
    <col min="13" max="13" width="9.57421875" style="0" customWidth="1"/>
    <col min="14" max="14" width="11.00390625" style="0" customWidth="1"/>
    <col min="15" max="15" width="9.57421875" style="0" customWidth="1"/>
    <col min="16" max="16" width="11.00390625" style="0" customWidth="1"/>
    <col min="17" max="17" width="16.00390625" style="0" customWidth="1"/>
    <col min="18" max="18" width="33.7109375" style="0" customWidth="1"/>
    <col min="19" max="19" width="23.140625" style="0" customWidth="1"/>
  </cols>
  <sheetData>
    <row r="1" ht="7.5" customHeight="1"/>
    <row r="2" spans="2:3" ht="15">
      <c r="B2" s="70">
        <f>Lunes!B2+5</f>
        <v>40229</v>
      </c>
      <c r="C2" s="2"/>
    </row>
    <row r="3" spans="2:19" ht="12.75">
      <c r="B3" s="15" t="s">
        <v>138</v>
      </c>
      <c r="C3" s="20"/>
      <c r="D3" s="10"/>
      <c r="E3" s="10"/>
      <c r="F3" s="10"/>
      <c r="G3" s="10"/>
      <c r="H3" s="10"/>
      <c r="I3" s="10"/>
      <c r="J3" s="10"/>
      <c r="K3" s="10"/>
      <c r="L3" s="16"/>
      <c r="M3" s="16"/>
      <c r="N3" s="16"/>
      <c r="O3" s="16"/>
      <c r="P3" s="17"/>
      <c r="Q3" s="48"/>
      <c r="R3" s="65" t="s">
        <v>139</v>
      </c>
      <c r="S3" s="17" t="s">
        <v>150</v>
      </c>
    </row>
    <row r="4" spans="2:19" ht="12.75">
      <c r="B4" s="36" t="s">
        <v>153</v>
      </c>
      <c r="C4" s="35" t="s">
        <v>151</v>
      </c>
      <c r="D4" s="40"/>
      <c r="E4" s="45"/>
      <c r="F4" s="44" t="s">
        <v>146</v>
      </c>
      <c r="G4" s="44"/>
      <c r="H4" s="44"/>
      <c r="I4" s="44"/>
      <c r="J4" s="122" t="str">
        <f>IF(C4=S4,IF(J5&lt;=18.5,"Bajo Peso",IF(J5&lt;=24.9,"Peso Adecuado",IF(J5&lt;=29.9,"Sobrepeso",IF(J5&lt;=34.9,"Obesidad","Obesidad Severa")))),IF(J5&lt;=18.5,"Bajo Peso",IF(J5&lt;=24.9,"Peso Adecuado",IF(J5&lt;=29.9,"Sobrepeso",IF(J5&lt;=34.9,"Obesidad","Obesidad Severa")))))</f>
        <v>Peso Adecuado</v>
      </c>
      <c r="K4" s="122"/>
      <c r="N4" s="25"/>
      <c r="O4" s="25"/>
      <c r="P4" s="25"/>
      <c r="Q4" s="50"/>
      <c r="R4" s="62"/>
      <c r="S4" s="59" t="s">
        <v>151</v>
      </c>
    </row>
    <row r="5" spans="2:19" ht="12.75">
      <c r="B5" s="37" t="s">
        <v>143</v>
      </c>
      <c r="C5" s="35">
        <v>25</v>
      </c>
      <c r="D5" s="41"/>
      <c r="E5" s="1"/>
      <c r="F5" s="32" t="s">
        <v>141</v>
      </c>
      <c r="G5" s="32"/>
      <c r="H5" s="32"/>
      <c r="I5" s="32"/>
      <c r="J5" s="28">
        <f>C7/POWER(C6/100,2)</f>
        <v>23.695240670632774</v>
      </c>
      <c r="O5" s="25"/>
      <c r="P5" s="25"/>
      <c r="Q5" s="18"/>
      <c r="R5" s="62"/>
      <c r="S5" s="60" t="s">
        <v>152</v>
      </c>
    </row>
    <row r="6" spans="2:18" ht="12.75">
      <c r="B6" s="37" t="s">
        <v>142</v>
      </c>
      <c r="C6" s="35">
        <v>172</v>
      </c>
      <c r="D6" s="41"/>
      <c r="E6" s="1"/>
      <c r="F6" s="31" t="s">
        <v>145</v>
      </c>
      <c r="G6" s="31"/>
      <c r="H6" s="31"/>
      <c r="I6" s="31"/>
      <c r="J6" s="29">
        <f>IF(C4=S4,((-98.42+(4.15*(C8*0.3937))-0.082*(C7*2.2))/(C7*2.2)),((-76.76+(4.15*(C8*0.3937))-0.082*(C7*2.2))/(C7*2.2)))</f>
        <v>0.12736584100635462</v>
      </c>
      <c r="K6" s="21"/>
      <c r="O6" s="21"/>
      <c r="P6" s="21"/>
      <c r="Q6" s="18"/>
      <c r="R6" s="62"/>
    </row>
    <row r="7" spans="2:19" ht="12.75">
      <c r="B7" s="24" t="s">
        <v>140</v>
      </c>
      <c r="C7" s="35">
        <v>70.1</v>
      </c>
      <c r="D7" s="42"/>
      <c r="E7" s="46"/>
      <c r="F7" s="31" t="s">
        <v>144</v>
      </c>
      <c r="G7" s="31"/>
      <c r="H7" s="31"/>
      <c r="I7" s="31"/>
      <c r="J7" s="30">
        <f>IF(C4=S4,66.473+(13.751*C7)+(5.0033*C6)-(6.55*C5),66.551+(9.463*C7)+(4.8496*C6)-(4.6756*C5))</f>
        <v>1727.2357</v>
      </c>
      <c r="K7" s="21"/>
      <c r="O7" s="21"/>
      <c r="P7" s="21"/>
      <c r="Q7" s="18"/>
      <c r="R7" s="62"/>
      <c r="S7" s="3"/>
    </row>
    <row r="8" spans="2:19" ht="12.75">
      <c r="B8" s="38" t="s">
        <v>147</v>
      </c>
      <c r="C8" s="39">
        <v>80</v>
      </c>
      <c r="D8" s="43"/>
      <c r="E8" s="47"/>
      <c r="F8" s="26"/>
      <c r="G8" s="26"/>
      <c r="H8" s="26"/>
      <c r="I8" s="8"/>
      <c r="J8" s="8"/>
      <c r="K8" s="26"/>
      <c r="L8" s="8"/>
      <c r="M8" s="8"/>
      <c r="N8" s="26"/>
      <c r="O8" s="26"/>
      <c r="P8" s="26"/>
      <c r="Q8" s="18"/>
      <c r="R8" s="62"/>
      <c r="S8" s="61" t="s">
        <v>134</v>
      </c>
    </row>
    <row r="9" spans="2:19" ht="12.75" customHeight="1">
      <c r="B9" s="22" t="s">
        <v>137</v>
      </c>
      <c r="C9" s="123" t="s">
        <v>403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 t="s">
        <v>280</v>
      </c>
      <c r="R9" s="62"/>
      <c r="S9" s="59" t="s">
        <v>133</v>
      </c>
    </row>
    <row r="10" spans="2:19" ht="12.75">
      <c r="B10" s="23" t="s">
        <v>139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4"/>
      <c r="R10" s="62"/>
      <c r="S10" s="59" t="s">
        <v>135</v>
      </c>
    </row>
    <row r="11" spans="2:19" ht="12.75">
      <c r="B11" s="34" t="s">
        <v>154</v>
      </c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24"/>
      <c r="R11" s="62"/>
      <c r="S11" s="60" t="s">
        <v>136</v>
      </c>
    </row>
    <row r="12" spans="17:18" ht="12.75">
      <c r="Q12" s="125"/>
      <c r="R12" s="62"/>
    </row>
    <row r="13" spans="2:18" ht="12" customHeight="1">
      <c r="B13" s="4" t="s">
        <v>109</v>
      </c>
      <c r="C13" s="127" t="s">
        <v>121</v>
      </c>
      <c r="D13" s="127"/>
      <c r="E13" s="127" t="s">
        <v>122</v>
      </c>
      <c r="F13" s="127"/>
      <c r="G13" s="127" t="s">
        <v>123</v>
      </c>
      <c r="H13" s="127"/>
      <c r="I13" s="127" t="s">
        <v>124</v>
      </c>
      <c r="J13" s="127"/>
      <c r="K13" s="127" t="s">
        <v>125</v>
      </c>
      <c r="L13" s="127"/>
      <c r="M13" s="127" t="s">
        <v>126</v>
      </c>
      <c r="N13" s="127"/>
      <c r="O13" s="127" t="s">
        <v>158</v>
      </c>
      <c r="P13" s="128"/>
      <c r="Q13" s="13" t="s">
        <v>157</v>
      </c>
      <c r="R13" s="68"/>
    </row>
    <row r="14" spans="2:18" ht="12" customHeight="1">
      <c r="B14" s="9" t="s">
        <v>1</v>
      </c>
      <c r="C14" s="13" t="s">
        <v>127</v>
      </c>
      <c r="D14" s="14" t="s">
        <v>128</v>
      </c>
      <c r="E14" s="13" t="s">
        <v>127</v>
      </c>
      <c r="F14" s="14" t="s">
        <v>128</v>
      </c>
      <c r="G14" s="13" t="s">
        <v>127</v>
      </c>
      <c r="H14" s="14" t="s">
        <v>128</v>
      </c>
      <c r="I14" s="13" t="s">
        <v>127</v>
      </c>
      <c r="J14" s="14" t="s">
        <v>128</v>
      </c>
      <c r="K14" s="13" t="s">
        <v>127</v>
      </c>
      <c r="L14" s="14" t="s">
        <v>128</v>
      </c>
      <c r="M14" s="13" t="s">
        <v>127</v>
      </c>
      <c r="N14" s="14" t="s">
        <v>128</v>
      </c>
      <c r="O14" s="13" t="s">
        <v>127</v>
      </c>
      <c r="P14" s="49" t="s">
        <v>128</v>
      </c>
      <c r="Q14" s="18">
        <f>SUM(D14,F14,H14,J14,L14,N14,P14)*1</f>
        <v>0</v>
      </c>
      <c r="R14" s="62"/>
    </row>
    <row r="15" spans="2:18" ht="12" customHeight="1">
      <c r="B15" s="5" t="s">
        <v>2</v>
      </c>
      <c r="C15" s="77"/>
      <c r="D15" s="79"/>
      <c r="E15" s="77"/>
      <c r="F15" s="79"/>
      <c r="G15" s="77"/>
      <c r="H15" s="79"/>
      <c r="I15" s="77"/>
      <c r="J15" s="79"/>
      <c r="K15" s="77"/>
      <c r="L15" s="94"/>
      <c r="M15" s="93"/>
      <c r="N15" s="94"/>
      <c r="O15" s="93"/>
      <c r="P15" s="94"/>
      <c r="Q15" s="18">
        <f aca="true" t="shared" si="0" ref="Q15:Q31">SUM(D15,F15,H15,J15,L15,N15,P15)*1</f>
        <v>0</v>
      </c>
      <c r="R15" s="62"/>
    </row>
    <row r="16" spans="2:18" ht="12" customHeight="1">
      <c r="B16" s="5" t="s">
        <v>4</v>
      </c>
      <c r="C16" s="77"/>
      <c r="D16" s="79"/>
      <c r="E16" s="77"/>
      <c r="F16" s="79"/>
      <c r="G16" s="77"/>
      <c r="H16" s="79"/>
      <c r="I16" s="77"/>
      <c r="J16" s="79"/>
      <c r="K16" s="77"/>
      <c r="L16" s="94"/>
      <c r="M16" s="93"/>
      <c r="N16" s="94"/>
      <c r="O16" s="93"/>
      <c r="P16" s="94"/>
      <c r="Q16" s="18">
        <f t="shared" si="0"/>
        <v>0</v>
      </c>
      <c r="R16" s="62"/>
    </row>
    <row r="17" spans="2:18" ht="12" customHeight="1">
      <c r="B17" s="5" t="s">
        <v>6</v>
      </c>
      <c r="C17" s="77"/>
      <c r="D17" s="79"/>
      <c r="E17" s="77"/>
      <c r="F17" s="79"/>
      <c r="G17" s="77"/>
      <c r="H17" s="79"/>
      <c r="I17" s="77"/>
      <c r="J17" s="79"/>
      <c r="K17" s="77"/>
      <c r="L17" s="94"/>
      <c r="M17" s="93"/>
      <c r="N17" s="94"/>
      <c r="O17" s="93"/>
      <c r="P17" s="94"/>
      <c r="Q17" s="18">
        <f t="shared" si="0"/>
        <v>0</v>
      </c>
      <c r="R17" s="62"/>
    </row>
    <row r="18" spans="2:18" ht="12" customHeight="1">
      <c r="B18" s="5" t="s">
        <v>8</v>
      </c>
      <c r="C18" s="77"/>
      <c r="D18" s="79"/>
      <c r="E18" s="77"/>
      <c r="F18" s="79"/>
      <c r="G18" s="77"/>
      <c r="H18" s="79"/>
      <c r="I18" s="77"/>
      <c r="J18" s="79"/>
      <c r="K18" s="77"/>
      <c r="L18" s="94"/>
      <c r="M18" s="93"/>
      <c r="N18" s="94"/>
      <c r="O18" s="93"/>
      <c r="P18" s="94"/>
      <c r="Q18" s="18">
        <f t="shared" si="0"/>
        <v>0</v>
      </c>
      <c r="R18" s="62"/>
    </row>
    <row r="19" spans="2:18" ht="12" customHeight="1">
      <c r="B19" s="5" t="s">
        <v>10</v>
      </c>
      <c r="C19" s="77"/>
      <c r="D19" s="79"/>
      <c r="E19" s="77"/>
      <c r="F19" s="79"/>
      <c r="G19" s="77"/>
      <c r="H19" s="79"/>
      <c r="I19" s="77"/>
      <c r="J19" s="79"/>
      <c r="K19" s="77"/>
      <c r="L19" s="94"/>
      <c r="M19" s="93"/>
      <c r="N19" s="94"/>
      <c r="O19" s="93"/>
      <c r="P19" s="94"/>
      <c r="Q19" s="18">
        <f t="shared" si="0"/>
        <v>0</v>
      </c>
      <c r="R19" s="62"/>
    </row>
    <row r="20" spans="2:18" ht="12" customHeight="1">
      <c r="B20" s="5" t="s">
        <v>64</v>
      </c>
      <c r="C20" s="77"/>
      <c r="D20" s="79"/>
      <c r="E20" s="77"/>
      <c r="F20" s="79"/>
      <c r="G20" s="77"/>
      <c r="H20" s="79"/>
      <c r="I20" s="77"/>
      <c r="J20" s="79"/>
      <c r="K20" s="77"/>
      <c r="L20" s="94"/>
      <c r="M20" s="93"/>
      <c r="N20" s="94"/>
      <c r="O20" s="93"/>
      <c r="P20" s="94"/>
      <c r="Q20" s="18">
        <f t="shared" si="0"/>
        <v>0</v>
      </c>
      <c r="R20" s="62"/>
    </row>
    <row r="21" spans="2:18" ht="12" customHeight="1">
      <c r="B21" s="5" t="s">
        <v>13</v>
      </c>
      <c r="C21" s="77"/>
      <c r="D21" s="79"/>
      <c r="E21" s="77"/>
      <c r="F21" s="79"/>
      <c r="G21" s="77"/>
      <c r="H21" s="79"/>
      <c r="I21" s="77"/>
      <c r="J21" s="79"/>
      <c r="K21" s="77"/>
      <c r="L21" s="94"/>
      <c r="M21" s="93"/>
      <c r="N21" s="94"/>
      <c r="O21" s="93"/>
      <c r="P21" s="94"/>
      <c r="Q21" s="18">
        <f t="shared" si="0"/>
        <v>0</v>
      </c>
      <c r="R21" s="62"/>
    </row>
    <row r="22" spans="2:18" ht="12" customHeight="1">
      <c r="B22" s="5" t="s">
        <v>15</v>
      </c>
      <c r="C22" s="77"/>
      <c r="D22" s="79"/>
      <c r="E22" s="77"/>
      <c r="F22" s="79"/>
      <c r="G22" s="77"/>
      <c r="H22" s="79"/>
      <c r="I22" s="77"/>
      <c r="J22" s="79"/>
      <c r="K22" s="77"/>
      <c r="L22" s="94"/>
      <c r="M22" s="93"/>
      <c r="N22" s="94"/>
      <c r="O22" s="93"/>
      <c r="P22" s="94"/>
      <c r="Q22" s="18">
        <f t="shared" si="0"/>
        <v>0</v>
      </c>
      <c r="R22" s="62"/>
    </row>
    <row r="23" spans="2:18" ht="12" customHeight="1">
      <c r="B23" s="5" t="s">
        <v>17</v>
      </c>
      <c r="C23" s="77"/>
      <c r="D23" s="79"/>
      <c r="E23" s="77"/>
      <c r="F23" s="80"/>
      <c r="G23" s="77"/>
      <c r="H23" s="80"/>
      <c r="I23" s="77"/>
      <c r="J23" s="80"/>
      <c r="K23" s="77"/>
      <c r="L23" s="94"/>
      <c r="M23" s="93"/>
      <c r="N23" s="94"/>
      <c r="O23" s="93"/>
      <c r="P23" s="94"/>
      <c r="Q23" s="18">
        <f t="shared" si="0"/>
        <v>0</v>
      </c>
      <c r="R23" s="62"/>
    </row>
    <row r="24" spans="2:18" ht="12" customHeight="1">
      <c r="B24" s="5" t="s">
        <v>3</v>
      </c>
      <c r="C24" s="77"/>
      <c r="D24" s="79"/>
      <c r="E24" s="77"/>
      <c r="F24" s="79"/>
      <c r="G24" s="77"/>
      <c r="H24" s="79"/>
      <c r="I24" s="77"/>
      <c r="J24" s="79"/>
      <c r="K24" s="77"/>
      <c r="L24" s="94"/>
      <c r="M24" s="93"/>
      <c r="N24" s="94"/>
      <c r="O24" s="93"/>
      <c r="P24" s="94"/>
      <c r="Q24" s="18">
        <f t="shared" si="0"/>
        <v>0</v>
      </c>
      <c r="R24" s="62"/>
    </row>
    <row r="25" spans="2:18" ht="12" customHeight="1">
      <c r="B25" s="5" t="s">
        <v>5</v>
      </c>
      <c r="C25" s="77"/>
      <c r="D25" s="79"/>
      <c r="E25" s="77"/>
      <c r="F25" s="79"/>
      <c r="G25" s="77"/>
      <c r="H25" s="79"/>
      <c r="I25" s="77"/>
      <c r="J25" s="79"/>
      <c r="K25" s="77"/>
      <c r="L25" s="94"/>
      <c r="M25" s="93"/>
      <c r="N25" s="94"/>
      <c r="O25" s="93"/>
      <c r="P25" s="94"/>
      <c r="Q25" s="18">
        <f t="shared" si="0"/>
        <v>0</v>
      </c>
      <c r="R25" s="62"/>
    </row>
    <row r="26" spans="2:18" ht="12" customHeight="1">
      <c r="B26" s="5" t="s">
        <v>7</v>
      </c>
      <c r="C26" s="77"/>
      <c r="D26" s="79"/>
      <c r="E26" s="77"/>
      <c r="F26" s="79"/>
      <c r="G26" s="77"/>
      <c r="H26" s="79"/>
      <c r="I26" s="77"/>
      <c r="J26" s="79"/>
      <c r="K26" s="77"/>
      <c r="L26" s="94"/>
      <c r="M26" s="93"/>
      <c r="N26" s="94"/>
      <c r="O26" s="93"/>
      <c r="P26" s="94"/>
      <c r="Q26" s="18">
        <f t="shared" si="0"/>
        <v>0</v>
      </c>
      <c r="R26" s="63" t="s">
        <v>148</v>
      </c>
    </row>
    <row r="27" spans="2:18" ht="12" customHeight="1">
      <c r="B27" s="5" t="s">
        <v>9</v>
      </c>
      <c r="C27" s="77"/>
      <c r="D27" s="79"/>
      <c r="E27" s="77"/>
      <c r="F27" s="79"/>
      <c r="G27" s="77"/>
      <c r="H27" s="79"/>
      <c r="I27" s="77"/>
      <c r="J27" s="79"/>
      <c r="K27" s="77"/>
      <c r="L27" s="94"/>
      <c r="M27" s="93"/>
      <c r="N27" s="94"/>
      <c r="O27" s="93"/>
      <c r="P27" s="94"/>
      <c r="Q27" s="18">
        <f t="shared" si="0"/>
        <v>0</v>
      </c>
      <c r="R27" s="62"/>
    </row>
    <row r="28" spans="2:18" ht="12" customHeight="1">
      <c r="B28" s="5" t="s">
        <v>11</v>
      </c>
      <c r="C28" s="93"/>
      <c r="D28" s="94"/>
      <c r="E28" s="93"/>
      <c r="F28" s="94"/>
      <c r="G28" s="93"/>
      <c r="H28" s="94"/>
      <c r="I28" s="93"/>
      <c r="J28" s="94"/>
      <c r="K28" s="93"/>
      <c r="L28" s="94"/>
      <c r="M28" s="93"/>
      <c r="N28" s="94"/>
      <c r="O28" s="93"/>
      <c r="P28" s="94"/>
      <c r="Q28" s="18">
        <f t="shared" si="0"/>
        <v>0</v>
      </c>
      <c r="R28" s="62"/>
    </row>
    <row r="29" spans="2:18" ht="12" customHeight="1">
      <c r="B29" s="5" t="s">
        <v>12</v>
      </c>
      <c r="C29" s="93"/>
      <c r="D29" s="94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94"/>
      <c r="Q29" s="18">
        <f t="shared" si="0"/>
        <v>0</v>
      </c>
      <c r="R29" s="62"/>
    </row>
    <row r="30" spans="2:18" ht="12" customHeight="1">
      <c r="B30" s="5" t="s">
        <v>14</v>
      </c>
      <c r="C30" s="93"/>
      <c r="D30" s="94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18">
        <f t="shared" si="0"/>
        <v>0</v>
      </c>
      <c r="R30" s="142"/>
    </row>
    <row r="31" spans="2:18" ht="12" customHeight="1">
      <c r="B31" s="5" t="s">
        <v>16</v>
      </c>
      <c r="C31" s="93"/>
      <c r="D31" s="94"/>
      <c r="E31" s="93"/>
      <c r="F31" s="94"/>
      <c r="G31" s="93"/>
      <c r="H31" s="94"/>
      <c r="I31" s="93"/>
      <c r="J31" s="94"/>
      <c r="K31" s="93"/>
      <c r="L31" s="94"/>
      <c r="M31" s="93"/>
      <c r="N31" s="94"/>
      <c r="O31" s="93"/>
      <c r="P31" s="94"/>
      <c r="Q31" s="18">
        <f t="shared" si="0"/>
        <v>0</v>
      </c>
      <c r="R31" s="143"/>
    </row>
    <row r="32" spans="2:18" ht="12" customHeight="1">
      <c r="B32" s="11" t="s">
        <v>18</v>
      </c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  <c r="P32" s="96"/>
      <c r="Q32" s="66"/>
      <c r="R32" s="67"/>
    </row>
    <row r="33" spans="2:18" ht="12" customHeight="1">
      <c r="B33" s="6" t="s">
        <v>19</v>
      </c>
      <c r="C33" s="93"/>
      <c r="D33" s="94"/>
      <c r="E33" s="93"/>
      <c r="F33" s="94"/>
      <c r="G33" s="93"/>
      <c r="H33" s="94"/>
      <c r="I33" s="93"/>
      <c r="J33" s="94"/>
      <c r="K33" s="93"/>
      <c r="L33" s="94"/>
      <c r="M33" s="93"/>
      <c r="N33" s="94"/>
      <c r="O33" s="93"/>
      <c r="P33" s="94"/>
      <c r="Q33" s="18">
        <f aca="true" t="shared" si="1" ref="Q33:Q46">SUM(D33,F33,H33,J33,L33,N33,P33)*1</f>
        <v>0</v>
      </c>
      <c r="R33" s="62"/>
    </row>
    <row r="34" spans="2:18" ht="12" customHeight="1">
      <c r="B34" s="6" t="s">
        <v>21</v>
      </c>
      <c r="C34" s="93"/>
      <c r="D34" s="94"/>
      <c r="E34" s="93"/>
      <c r="F34" s="94"/>
      <c r="G34" s="93"/>
      <c r="H34" s="94"/>
      <c r="I34" s="93"/>
      <c r="J34" s="94"/>
      <c r="K34" s="93"/>
      <c r="L34" s="94"/>
      <c r="M34" s="93"/>
      <c r="N34" s="94"/>
      <c r="O34" s="93"/>
      <c r="P34" s="94"/>
      <c r="Q34" s="18">
        <f t="shared" si="1"/>
        <v>0</v>
      </c>
      <c r="R34" s="62"/>
    </row>
    <row r="35" spans="2:18" ht="12" customHeight="1">
      <c r="B35" s="6" t="s">
        <v>23</v>
      </c>
      <c r="C35" s="93"/>
      <c r="D35" s="94"/>
      <c r="E35" s="93"/>
      <c r="F35" s="94"/>
      <c r="G35" s="93"/>
      <c r="H35" s="94"/>
      <c r="I35" s="93"/>
      <c r="J35" s="94"/>
      <c r="K35" s="93"/>
      <c r="L35" s="94"/>
      <c r="M35" s="93"/>
      <c r="N35" s="94"/>
      <c r="O35" s="93"/>
      <c r="P35" s="94"/>
      <c r="Q35" s="18">
        <f t="shared" si="1"/>
        <v>0</v>
      </c>
      <c r="R35" s="62"/>
    </row>
    <row r="36" spans="2:18" ht="12" customHeight="1">
      <c r="B36" s="6" t="s">
        <v>25</v>
      </c>
      <c r="C36" s="93"/>
      <c r="D36" s="94"/>
      <c r="E36" s="93"/>
      <c r="F36" s="94"/>
      <c r="G36" s="93"/>
      <c r="H36" s="94"/>
      <c r="I36" s="93"/>
      <c r="J36" s="94"/>
      <c r="K36" s="93"/>
      <c r="L36" s="94"/>
      <c r="M36" s="93"/>
      <c r="N36" s="94"/>
      <c r="O36" s="93"/>
      <c r="P36" s="94"/>
      <c r="Q36" s="18">
        <f t="shared" si="1"/>
        <v>0</v>
      </c>
      <c r="R36" s="62"/>
    </row>
    <row r="37" spans="2:18" ht="12" customHeight="1">
      <c r="B37" s="6" t="s">
        <v>27</v>
      </c>
      <c r="C37" s="93"/>
      <c r="D37" s="94"/>
      <c r="E37" s="93"/>
      <c r="F37" s="94"/>
      <c r="G37" s="93"/>
      <c r="H37" s="94"/>
      <c r="I37" s="93"/>
      <c r="J37" s="94"/>
      <c r="K37" s="93"/>
      <c r="L37" s="94"/>
      <c r="M37" s="93"/>
      <c r="N37" s="94"/>
      <c r="O37" s="93"/>
      <c r="P37" s="94"/>
      <c r="Q37" s="18">
        <f t="shared" si="1"/>
        <v>0</v>
      </c>
      <c r="R37" s="62"/>
    </row>
    <row r="38" spans="2:18" ht="12" customHeight="1">
      <c r="B38" s="6" t="s">
        <v>29</v>
      </c>
      <c r="C38" s="93"/>
      <c r="D38" s="94"/>
      <c r="E38" s="93"/>
      <c r="F38" s="94"/>
      <c r="G38" s="93"/>
      <c r="H38" s="94"/>
      <c r="I38" s="93"/>
      <c r="J38" s="94"/>
      <c r="K38" s="93"/>
      <c r="L38" s="94"/>
      <c r="M38" s="93"/>
      <c r="N38" s="94"/>
      <c r="O38" s="93"/>
      <c r="P38" s="94"/>
      <c r="Q38" s="18">
        <f t="shared" si="1"/>
        <v>0</v>
      </c>
      <c r="R38" s="62"/>
    </row>
    <row r="39" spans="2:18" ht="12" customHeight="1">
      <c r="B39" s="6" t="s">
        <v>31</v>
      </c>
      <c r="C39" s="93"/>
      <c r="D39" s="94"/>
      <c r="E39" s="93"/>
      <c r="F39" s="94"/>
      <c r="G39" s="93"/>
      <c r="H39" s="94"/>
      <c r="I39" s="93"/>
      <c r="J39" s="94"/>
      <c r="K39" s="93"/>
      <c r="L39" s="94"/>
      <c r="M39" s="93"/>
      <c r="N39" s="94"/>
      <c r="O39" s="93"/>
      <c r="P39" s="94"/>
      <c r="Q39" s="18">
        <f t="shared" si="1"/>
        <v>0</v>
      </c>
      <c r="R39" s="62"/>
    </row>
    <row r="40" spans="2:18" ht="12" customHeight="1">
      <c r="B40" s="6" t="s">
        <v>20</v>
      </c>
      <c r="C40" s="93"/>
      <c r="D40" s="94"/>
      <c r="E40" s="93"/>
      <c r="F40" s="94"/>
      <c r="G40" s="93"/>
      <c r="H40" s="94"/>
      <c r="I40" s="93"/>
      <c r="J40" s="94"/>
      <c r="K40" s="93"/>
      <c r="L40" s="94"/>
      <c r="M40" s="93"/>
      <c r="N40" s="94"/>
      <c r="O40" s="93"/>
      <c r="P40" s="94"/>
      <c r="Q40" s="18">
        <f t="shared" si="1"/>
        <v>0</v>
      </c>
      <c r="R40" s="62"/>
    </row>
    <row r="41" spans="2:18" ht="12" customHeight="1">
      <c r="B41" s="6" t="s">
        <v>22</v>
      </c>
      <c r="C41" s="93"/>
      <c r="D41" s="94"/>
      <c r="E41" s="93"/>
      <c r="F41" s="94"/>
      <c r="G41" s="93"/>
      <c r="H41" s="94"/>
      <c r="I41" s="93"/>
      <c r="J41" s="94"/>
      <c r="K41" s="93"/>
      <c r="L41" s="94"/>
      <c r="M41" s="93"/>
      <c r="N41" s="94"/>
      <c r="O41" s="93"/>
      <c r="P41" s="94"/>
      <c r="Q41" s="18">
        <f t="shared" si="1"/>
        <v>0</v>
      </c>
      <c r="R41" s="62"/>
    </row>
    <row r="42" spans="2:18" ht="12" customHeight="1">
      <c r="B42" s="6" t="s">
        <v>24</v>
      </c>
      <c r="C42" s="93"/>
      <c r="D42" s="94"/>
      <c r="E42" s="93"/>
      <c r="F42" s="94"/>
      <c r="G42" s="93"/>
      <c r="H42" s="94"/>
      <c r="I42" s="93"/>
      <c r="J42" s="94"/>
      <c r="K42" s="93"/>
      <c r="L42" s="94"/>
      <c r="M42" s="93"/>
      <c r="N42" s="94"/>
      <c r="O42" s="93"/>
      <c r="P42" s="94"/>
      <c r="Q42" s="18">
        <f t="shared" si="1"/>
        <v>0</v>
      </c>
      <c r="R42" s="62"/>
    </row>
    <row r="43" spans="2:18" ht="12" customHeight="1">
      <c r="B43" s="6" t="s">
        <v>174</v>
      </c>
      <c r="C43" s="93"/>
      <c r="D43" s="94"/>
      <c r="E43" s="93"/>
      <c r="F43" s="94"/>
      <c r="G43" s="93"/>
      <c r="H43" s="94"/>
      <c r="I43" s="93"/>
      <c r="J43" s="94"/>
      <c r="K43" s="93"/>
      <c r="L43" s="94"/>
      <c r="M43" s="93"/>
      <c r="N43" s="94"/>
      <c r="O43" s="93"/>
      <c r="P43" s="94"/>
      <c r="Q43" s="18">
        <f t="shared" si="1"/>
        <v>0</v>
      </c>
      <c r="R43" s="62"/>
    </row>
    <row r="44" spans="2:18" ht="12" customHeight="1">
      <c r="B44" s="6" t="s">
        <v>173</v>
      </c>
      <c r="C44" s="93"/>
      <c r="D44" s="94"/>
      <c r="E44" s="93"/>
      <c r="F44" s="94"/>
      <c r="G44" s="93"/>
      <c r="H44" s="94"/>
      <c r="I44" s="93"/>
      <c r="J44" s="94"/>
      <c r="K44" s="93"/>
      <c r="L44" s="94"/>
      <c r="M44" s="93"/>
      <c r="N44" s="94"/>
      <c r="O44" s="93"/>
      <c r="P44" s="94"/>
      <c r="Q44" s="18">
        <f t="shared" si="1"/>
        <v>0</v>
      </c>
      <c r="R44" s="62"/>
    </row>
    <row r="45" spans="2:18" ht="12" customHeight="1">
      <c r="B45" s="6" t="s">
        <v>30</v>
      </c>
      <c r="C45" s="93"/>
      <c r="D45" s="94"/>
      <c r="E45" s="93"/>
      <c r="F45" s="94"/>
      <c r="G45" s="93"/>
      <c r="H45" s="94"/>
      <c r="I45" s="93"/>
      <c r="J45" s="94"/>
      <c r="K45" s="93"/>
      <c r="L45" s="94"/>
      <c r="M45" s="93"/>
      <c r="N45" s="94"/>
      <c r="O45" s="93"/>
      <c r="P45" s="94"/>
      <c r="Q45" s="18">
        <f t="shared" si="1"/>
        <v>0</v>
      </c>
      <c r="R45" s="62"/>
    </row>
    <row r="46" spans="2:18" ht="12" customHeight="1">
      <c r="B46" s="6" t="s">
        <v>277</v>
      </c>
      <c r="C46" s="77"/>
      <c r="D46" s="79"/>
      <c r="E46" s="77"/>
      <c r="F46" s="79"/>
      <c r="G46" s="77"/>
      <c r="H46" s="79"/>
      <c r="I46" s="93"/>
      <c r="J46" s="94"/>
      <c r="K46" s="93"/>
      <c r="L46" s="94"/>
      <c r="M46" s="93"/>
      <c r="N46" s="94"/>
      <c r="O46" s="93"/>
      <c r="P46" s="94"/>
      <c r="Q46" s="18">
        <f t="shared" si="1"/>
        <v>0</v>
      </c>
      <c r="R46" s="62"/>
    </row>
    <row r="47" spans="2:18" ht="12" customHeight="1">
      <c r="B47" s="12" t="s">
        <v>33</v>
      </c>
      <c r="C47" s="95"/>
      <c r="D47" s="96"/>
      <c r="E47" s="95"/>
      <c r="F47" s="96"/>
      <c r="G47" s="95"/>
      <c r="H47" s="96"/>
      <c r="I47" s="95"/>
      <c r="J47" s="96"/>
      <c r="K47" s="95"/>
      <c r="L47" s="96"/>
      <c r="M47" s="95"/>
      <c r="N47" s="96"/>
      <c r="O47" s="95"/>
      <c r="P47" s="96"/>
      <c r="Q47" s="66"/>
      <c r="R47" s="67"/>
    </row>
    <row r="48" spans="2:18" ht="12" customHeight="1">
      <c r="B48" s="6" t="s">
        <v>34</v>
      </c>
      <c r="C48" s="93"/>
      <c r="D48" s="94"/>
      <c r="E48" s="93"/>
      <c r="F48" s="94"/>
      <c r="G48" s="93"/>
      <c r="H48" s="94"/>
      <c r="I48" s="93"/>
      <c r="J48" s="94"/>
      <c r="K48" s="93"/>
      <c r="L48" s="94"/>
      <c r="M48" s="93"/>
      <c r="N48" s="94"/>
      <c r="O48" s="93"/>
      <c r="P48" s="94"/>
      <c r="Q48" s="18">
        <f aca="true" t="shared" si="2" ref="Q48:Q63">SUM(D48,F48,H48,J48,L48,N48,P48)*1</f>
        <v>0</v>
      </c>
      <c r="R48" s="62"/>
    </row>
    <row r="49" spans="2:18" ht="12" customHeight="1">
      <c r="B49" s="6" t="s">
        <v>36</v>
      </c>
      <c r="C49" s="93"/>
      <c r="D49" s="94"/>
      <c r="E49" s="93"/>
      <c r="F49" s="94"/>
      <c r="G49" s="93"/>
      <c r="H49" s="94"/>
      <c r="I49" s="93"/>
      <c r="J49" s="94"/>
      <c r="K49" s="93"/>
      <c r="L49" s="94"/>
      <c r="M49" s="93"/>
      <c r="N49" s="94"/>
      <c r="O49" s="93"/>
      <c r="P49" s="94"/>
      <c r="Q49" s="18">
        <f t="shared" si="2"/>
        <v>0</v>
      </c>
      <c r="R49" s="142"/>
    </row>
    <row r="50" spans="2:18" ht="12" customHeight="1">
      <c r="B50" s="6" t="s">
        <v>163</v>
      </c>
      <c r="C50" s="93"/>
      <c r="D50" s="94"/>
      <c r="E50" s="93"/>
      <c r="F50" s="94"/>
      <c r="G50" s="93"/>
      <c r="H50" s="94"/>
      <c r="I50" s="93"/>
      <c r="J50" s="94"/>
      <c r="K50" s="93"/>
      <c r="L50" s="94"/>
      <c r="M50" s="93"/>
      <c r="N50" s="94"/>
      <c r="O50" s="93"/>
      <c r="P50" s="94"/>
      <c r="Q50" s="18">
        <f t="shared" si="2"/>
        <v>0</v>
      </c>
      <c r="R50" s="142"/>
    </row>
    <row r="51" spans="2:18" ht="12" customHeight="1">
      <c r="B51" s="6" t="s">
        <v>40</v>
      </c>
      <c r="C51" s="93"/>
      <c r="D51" s="94"/>
      <c r="E51" s="93"/>
      <c r="F51" s="94"/>
      <c r="G51" s="93"/>
      <c r="H51" s="94"/>
      <c r="I51" s="93"/>
      <c r="J51" s="94"/>
      <c r="K51" s="93"/>
      <c r="L51" s="94"/>
      <c r="M51" s="93"/>
      <c r="N51" s="94"/>
      <c r="O51" s="93"/>
      <c r="P51" s="94"/>
      <c r="Q51" s="18">
        <f t="shared" si="2"/>
        <v>0</v>
      </c>
      <c r="R51" s="62"/>
    </row>
    <row r="52" spans="2:18" ht="12" customHeight="1">
      <c r="B52" s="6" t="s">
        <v>188</v>
      </c>
      <c r="C52" s="93"/>
      <c r="D52" s="94"/>
      <c r="E52" s="93"/>
      <c r="F52" s="94"/>
      <c r="G52" s="93"/>
      <c r="H52" s="94"/>
      <c r="I52" s="93"/>
      <c r="J52" s="94"/>
      <c r="K52" s="93"/>
      <c r="L52" s="94"/>
      <c r="M52" s="93"/>
      <c r="N52" s="94"/>
      <c r="O52" s="93"/>
      <c r="P52" s="94"/>
      <c r="Q52" s="18">
        <f t="shared" si="2"/>
        <v>0</v>
      </c>
      <c r="R52" s="62"/>
    </row>
    <row r="53" spans="2:18" ht="12" customHeight="1">
      <c r="B53" s="6" t="s">
        <v>353</v>
      </c>
      <c r="C53" s="93"/>
      <c r="D53" s="94"/>
      <c r="E53" s="93"/>
      <c r="F53" s="94"/>
      <c r="G53" s="93"/>
      <c r="H53" s="94"/>
      <c r="I53" s="93"/>
      <c r="J53" s="94"/>
      <c r="K53" s="93"/>
      <c r="L53" s="94"/>
      <c r="M53" s="93"/>
      <c r="N53" s="94"/>
      <c r="O53" s="93"/>
      <c r="P53" s="94"/>
      <c r="Q53" s="18">
        <f t="shared" si="2"/>
        <v>0</v>
      </c>
      <c r="R53" s="62"/>
    </row>
    <row r="54" spans="2:18" ht="12" customHeight="1">
      <c r="B54" s="6" t="s">
        <v>45</v>
      </c>
      <c r="C54" s="93"/>
      <c r="D54" s="94"/>
      <c r="E54" s="93"/>
      <c r="F54" s="94"/>
      <c r="G54" s="93"/>
      <c r="H54" s="94"/>
      <c r="I54" s="93"/>
      <c r="J54" s="94"/>
      <c r="K54" s="93"/>
      <c r="L54" s="94"/>
      <c r="M54" s="93"/>
      <c r="N54" s="94"/>
      <c r="O54" s="93"/>
      <c r="P54" s="94"/>
      <c r="Q54" s="18">
        <f t="shared" si="2"/>
        <v>0</v>
      </c>
      <c r="R54" s="62"/>
    </row>
    <row r="55" spans="2:18" ht="12" customHeight="1">
      <c r="B55" s="6" t="s">
        <v>47</v>
      </c>
      <c r="C55" s="93"/>
      <c r="D55" s="94"/>
      <c r="E55" s="93"/>
      <c r="F55" s="94"/>
      <c r="G55" s="93"/>
      <c r="H55" s="94"/>
      <c r="I55" s="93"/>
      <c r="J55" s="94"/>
      <c r="K55" s="93"/>
      <c r="L55" s="94"/>
      <c r="M55" s="93"/>
      <c r="N55" s="94"/>
      <c r="O55" s="93"/>
      <c r="P55" s="94"/>
      <c r="Q55" s="18">
        <f t="shared" si="2"/>
        <v>0</v>
      </c>
      <c r="R55" s="62"/>
    </row>
    <row r="56" spans="2:18" ht="12" customHeight="1">
      <c r="B56" s="6" t="s">
        <v>35</v>
      </c>
      <c r="C56" s="93"/>
      <c r="D56" s="94"/>
      <c r="E56" s="93"/>
      <c r="F56" s="94"/>
      <c r="G56" s="93"/>
      <c r="H56" s="94"/>
      <c r="I56" s="93"/>
      <c r="J56" s="94"/>
      <c r="K56" s="93"/>
      <c r="L56" s="94"/>
      <c r="M56" s="93"/>
      <c r="N56" s="94"/>
      <c r="O56" s="93"/>
      <c r="P56" s="94"/>
      <c r="Q56" s="18">
        <f t="shared" si="2"/>
        <v>0</v>
      </c>
      <c r="R56" s="62"/>
    </row>
    <row r="57" spans="2:18" ht="12" customHeight="1">
      <c r="B57" s="6" t="s">
        <v>354</v>
      </c>
      <c r="C57" s="93"/>
      <c r="D57" s="94"/>
      <c r="E57" s="93"/>
      <c r="F57" s="94"/>
      <c r="G57" s="93"/>
      <c r="H57" s="94"/>
      <c r="I57" s="93"/>
      <c r="J57" s="94"/>
      <c r="K57" s="93"/>
      <c r="L57" s="94"/>
      <c r="M57" s="93"/>
      <c r="N57" s="94"/>
      <c r="O57" s="93"/>
      <c r="P57" s="94"/>
      <c r="Q57" s="18">
        <f t="shared" si="2"/>
        <v>0</v>
      </c>
      <c r="R57" s="62"/>
    </row>
    <row r="58" spans="2:18" ht="12" customHeight="1">
      <c r="B58" s="6" t="s">
        <v>185</v>
      </c>
      <c r="C58" s="93"/>
      <c r="D58" s="94"/>
      <c r="E58" s="93"/>
      <c r="F58" s="94"/>
      <c r="G58" s="93"/>
      <c r="H58" s="94"/>
      <c r="I58" s="93"/>
      <c r="J58" s="94"/>
      <c r="K58" s="93"/>
      <c r="L58" s="94"/>
      <c r="M58" s="93"/>
      <c r="N58" s="94"/>
      <c r="O58" s="93"/>
      <c r="P58" s="94"/>
      <c r="Q58" s="18">
        <f t="shared" si="2"/>
        <v>0</v>
      </c>
      <c r="R58" s="62"/>
    </row>
    <row r="59" spans="2:18" ht="12" customHeight="1">
      <c r="B59" s="6" t="s">
        <v>41</v>
      </c>
      <c r="C59" s="93"/>
      <c r="D59" s="94"/>
      <c r="E59" s="93"/>
      <c r="F59" s="94"/>
      <c r="G59" s="93"/>
      <c r="H59" s="94"/>
      <c r="I59" s="93"/>
      <c r="J59" s="94"/>
      <c r="K59" s="93"/>
      <c r="L59" s="94"/>
      <c r="M59" s="93"/>
      <c r="N59" s="94"/>
      <c r="O59" s="93"/>
      <c r="P59" s="94"/>
      <c r="Q59" s="18">
        <f t="shared" si="2"/>
        <v>0</v>
      </c>
      <c r="R59" s="62"/>
    </row>
    <row r="60" spans="2:18" ht="12" customHeight="1">
      <c r="B60" s="6" t="s">
        <v>43</v>
      </c>
      <c r="C60" s="93"/>
      <c r="D60" s="94"/>
      <c r="E60" s="93"/>
      <c r="F60" s="94"/>
      <c r="G60" s="93"/>
      <c r="H60" s="94"/>
      <c r="I60" s="93"/>
      <c r="J60" s="94"/>
      <c r="K60" s="93"/>
      <c r="L60" s="94"/>
      <c r="M60" s="93"/>
      <c r="N60" s="94"/>
      <c r="O60" s="93"/>
      <c r="P60" s="94"/>
      <c r="Q60" s="18">
        <f t="shared" si="2"/>
        <v>0</v>
      </c>
      <c r="R60" s="62"/>
    </row>
    <row r="61" spans="2:18" ht="12" customHeight="1">
      <c r="B61" s="6" t="s">
        <v>44</v>
      </c>
      <c r="C61" s="93"/>
      <c r="D61" s="94"/>
      <c r="E61" s="93"/>
      <c r="F61" s="94"/>
      <c r="G61" s="93"/>
      <c r="H61" s="94"/>
      <c r="I61" s="93"/>
      <c r="J61" s="94"/>
      <c r="K61" s="93"/>
      <c r="L61" s="94"/>
      <c r="M61" s="93"/>
      <c r="N61" s="94"/>
      <c r="O61" s="93"/>
      <c r="P61" s="94"/>
      <c r="Q61" s="18">
        <f t="shared" si="2"/>
        <v>0</v>
      </c>
      <c r="R61" s="62"/>
    </row>
    <row r="62" spans="2:18" ht="12" customHeight="1">
      <c r="B62" s="6" t="s">
        <v>46</v>
      </c>
      <c r="C62" s="93"/>
      <c r="D62" s="94"/>
      <c r="E62" s="93"/>
      <c r="F62" s="94"/>
      <c r="G62" s="93"/>
      <c r="H62" s="94"/>
      <c r="I62" s="93"/>
      <c r="J62" s="94"/>
      <c r="K62" s="93"/>
      <c r="L62" s="94"/>
      <c r="M62" s="93"/>
      <c r="N62" s="94"/>
      <c r="O62" s="93"/>
      <c r="P62" s="94"/>
      <c r="Q62" s="18">
        <f t="shared" si="2"/>
        <v>0</v>
      </c>
      <c r="R62" s="142"/>
    </row>
    <row r="63" spans="2:18" ht="12" customHeight="1">
      <c r="B63" s="6" t="s">
        <v>48</v>
      </c>
      <c r="C63" s="93"/>
      <c r="D63" s="94"/>
      <c r="E63" s="93"/>
      <c r="F63" s="94"/>
      <c r="G63" s="93"/>
      <c r="H63" s="94"/>
      <c r="I63" s="93"/>
      <c r="J63" s="94"/>
      <c r="K63" s="93"/>
      <c r="L63" s="94"/>
      <c r="M63" s="93"/>
      <c r="N63" s="94"/>
      <c r="O63" s="93"/>
      <c r="P63" s="94"/>
      <c r="Q63" s="18">
        <f t="shared" si="2"/>
        <v>0</v>
      </c>
      <c r="R63" s="143"/>
    </row>
    <row r="64" spans="2:18" ht="12" customHeight="1">
      <c r="B64" s="12" t="s">
        <v>49</v>
      </c>
      <c r="C64" s="95"/>
      <c r="D64" s="96"/>
      <c r="E64" s="95"/>
      <c r="F64" s="96"/>
      <c r="G64" s="95"/>
      <c r="H64" s="96"/>
      <c r="I64" s="95"/>
      <c r="J64" s="96"/>
      <c r="K64" s="95"/>
      <c r="L64" s="96"/>
      <c r="M64" s="95"/>
      <c r="N64" s="96"/>
      <c r="O64" s="95"/>
      <c r="P64" s="96"/>
      <c r="Q64" s="66"/>
      <c r="R64" s="67"/>
    </row>
    <row r="65" spans="2:18" ht="12" customHeight="1">
      <c r="B65" s="6" t="s">
        <v>50</v>
      </c>
      <c r="C65" s="93"/>
      <c r="D65" s="94"/>
      <c r="E65" s="93"/>
      <c r="F65" s="94"/>
      <c r="G65" s="93"/>
      <c r="H65" s="94"/>
      <c r="I65" s="93"/>
      <c r="J65" s="94"/>
      <c r="K65" s="93"/>
      <c r="L65" s="94"/>
      <c r="M65" s="93"/>
      <c r="N65" s="94"/>
      <c r="O65" s="93"/>
      <c r="P65" s="94"/>
      <c r="Q65" s="18">
        <f aca="true" t="shared" si="3" ref="Q65:Q79">SUM(D65,F65,H65,J65,L65,N65,P65)*1</f>
        <v>0</v>
      </c>
      <c r="R65" s="62"/>
    </row>
    <row r="66" spans="2:18" ht="12" customHeight="1">
      <c r="B66" s="6" t="s">
        <v>186</v>
      </c>
      <c r="C66" s="93"/>
      <c r="D66" s="94"/>
      <c r="E66" s="93"/>
      <c r="F66" s="94"/>
      <c r="G66" s="93"/>
      <c r="H66" s="94"/>
      <c r="I66" s="93"/>
      <c r="J66" s="94"/>
      <c r="K66" s="93"/>
      <c r="L66" s="94"/>
      <c r="M66" s="93"/>
      <c r="N66" s="94"/>
      <c r="O66" s="93"/>
      <c r="P66" s="94"/>
      <c r="Q66" s="18">
        <f t="shared" si="3"/>
        <v>0</v>
      </c>
      <c r="R66" s="62"/>
    </row>
    <row r="67" spans="2:18" ht="12" customHeight="1">
      <c r="B67" s="6" t="s">
        <v>54</v>
      </c>
      <c r="C67" s="93"/>
      <c r="D67" s="94"/>
      <c r="E67" s="93"/>
      <c r="F67" s="94"/>
      <c r="G67" s="93"/>
      <c r="H67" s="94"/>
      <c r="I67" s="93"/>
      <c r="J67" s="94"/>
      <c r="K67" s="93"/>
      <c r="L67" s="94"/>
      <c r="M67" s="93"/>
      <c r="N67" s="94"/>
      <c r="O67" s="93"/>
      <c r="P67" s="94"/>
      <c r="Q67" s="18">
        <f t="shared" si="3"/>
        <v>0</v>
      </c>
      <c r="R67" s="62"/>
    </row>
    <row r="68" spans="2:18" ht="12" customHeight="1">
      <c r="B68" s="6" t="s">
        <v>55</v>
      </c>
      <c r="C68" s="93"/>
      <c r="D68" s="94"/>
      <c r="E68" s="93"/>
      <c r="F68" s="94"/>
      <c r="G68" s="93"/>
      <c r="H68" s="94"/>
      <c r="I68" s="93"/>
      <c r="J68" s="94"/>
      <c r="K68" s="93"/>
      <c r="L68" s="94"/>
      <c r="M68" s="93"/>
      <c r="N68" s="94"/>
      <c r="O68" s="93"/>
      <c r="P68" s="94"/>
      <c r="Q68" s="18">
        <f t="shared" si="3"/>
        <v>0</v>
      </c>
      <c r="R68" s="62"/>
    </row>
    <row r="69" spans="2:18" ht="12" customHeight="1">
      <c r="B69" s="6" t="s">
        <v>57</v>
      </c>
      <c r="C69" s="93"/>
      <c r="D69" s="94"/>
      <c r="E69" s="93"/>
      <c r="F69" s="94"/>
      <c r="G69" s="93"/>
      <c r="H69" s="94"/>
      <c r="I69" s="93"/>
      <c r="J69" s="94"/>
      <c r="K69" s="93"/>
      <c r="L69" s="94"/>
      <c r="M69" s="93"/>
      <c r="N69" s="94"/>
      <c r="O69" s="93"/>
      <c r="P69" s="94"/>
      <c r="Q69" s="18">
        <f t="shared" si="3"/>
        <v>0</v>
      </c>
      <c r="R69" s="62"/>
    </row>
    <row r="70" spans="2:18" ht="12" customHeight="1">
      <c r="B70" s="6" t="s">
        <v>59</v>
      </c>
      <c r="C70" s="93"/>
      <c r="D70" s="94"/>
      <c r="E70" s="93"/>
      <c r="F70" s="94"/>
      <c r="G70" s="93"/>
      <c r="H70" s="94"/>
      <c r="I70" s="93"/>
      <c r="J70" s="94"/>
      <c r="K70" s="93"/>
      <c r="L70" s="94"/>
      <c r="M70" s="93"/>
      <c r="N70" s="94"/>
      <c r="O70" s="93"/>
      <c r="P70" s="94"/>
      <c r="Q70" s="18">
        <f t="shared" si="3"/>
        <v>0</v>
      </c>
      <c r="R70" s="62"/>
    </row>
    <row r="71" spans="2:18" ht="12" customHeight="1">
      <c r="B71" s="6" t="s">
        <v>61</v>
      </c>
      <c r="C71" s="93"/>
      <c r="D71" s="94"/>
      <c r="E71" s="93"/>
      <c r="F71" s="94"/>
      <c r="G71" s="93"/>
      <c r="H71" s="94"/>
      <c r="I71" s="93"/>
      <c r="J71" s="94"/>
      <c r="K71" s="93"/>
      <c r="L71" s="94"/>
      <c r="M71" s="93"/>
      <c r="N71" s="94"/>
      <c r="O71" s="93"/>
      <c r="P71" s="94"/>
      <c r="Q71" s="18">
        <f t="shared" si="3"/>
        <v>0</v>
      </c>
      <c r="R71" s="62"/>
    </row>
    <row r="72" spans="2:18" ht="12" customHeight="1">
      <c r="B72" s="6" t="s">
        <v>63</v>
      </c>
      <c r="C72" s="93"/>
      <c r="D72" s="94"/>
      <c r="E72" s="93"/>
      <c r="F72" s="94"/>
      <c r="G72" s="93"/>
      <c r="H72" s="94"/>
      <c r="I72" s="93"/>
      <c r="J72" s="94"/>
      <c r="K72" s="93"/>
      <c r="L72" s="94"/>
      <c r="M72" s="93"/>
      <c r="N72" s="94"/>
      <c r="O72" s="93"/>
      <c r="P72" s="94"/>
      <c r="Q72" s="18">
        <f t="shared" si="3"/>
        <v>0</v>
      </c>
      <c r="R72" s="62"/>
    </row>
    <row r="73" spans="2:18" ht="12" customHeight="1">
      <c r="B73" s="6" t="s">
        <v>51</v>
      </c>
      <c r="C73" s="93"/>
      <c r="D73" s="94"/>
      <c r="E73" s="93"/>
      <c r="F73" s="94"/>
      <c r="G73" s="93"/>
      <c r="H73" s="94"/>
      <c r="I73" s="93"/>
      <c r="J73" s="94"/>
      <c r="K73" s="93"/>
      <c r="L73" s="94"/>
      <c r="M73" s="93"/>
      <c r="N73" s="94"/>
      <c r="O73" s="93"/>
      <c r="P73" s="94"/>
      <c r="Q73" s="18">
        <f t="shared" si="3"/>
        <v>0</v>
      </c>
      <c r="R73" s="62"/>
    </row>
    <row r="74" spans="2:18" ht="12" customHeight="1">
      <c r="B74" s="6" t="s">
        <v>53</v>
      </c>
      <c r="C74" s="93"/>
      <c r="D74" s="94"/>
      <c r="E74" s="93"/>
      <c r="F74" s="94"/>
      <c r="G74" s="93"/>
      <c r="H74" s="94"/>
      <c r="I74" s="93"/>
      <c r="J74" s="94"/>
      <c r="K74" s="93"/>
      <c r="L74" s="94"/>
      <c r="M74" s="93"/>
      <c r="N74" s="94"/>
      <c r="O74" s="93"/>
      <c r="P74" s="94"/>
      <c r="Q74" s="18">
        <f t="shared" si="3"/>
        <v>0</v>
      </c>
      <c r="R74" s="62"/>
    </row>
    <row r="75" spans="2:18" ht="12" customHeight="1">
      <c r="B75" s="6" t="s">
        <v>184</v>
      </c>
      <c r="C75" s="93"/>
      <c r="D75" s="94"/>
      <c r="E75" s="93"/>
      <c r="F75" s="94"/>
      <c r="G75" s="93"/>
      <c r="H75" s="94"/>
      <c r="I75" s="93"/>
      <c r="J75" s="94"/>
      <c r="K75" s="93"/>
      <c r="L75" s="94"/>
      <c r="M75" s="93"/>
      <c r="N75" s="94"/>
      <c r="O75" s="93"/>
      <c r="P75" s="94"/>
      <c r="Q75" s="18">
        <f t="shared" si="3"/>
        <v>0</v>
      </c>
      <c r="R75" s="62"/>
    </row>
    <row r="76" spans="2:18" ht="12" customHeight="1">
      <c r="B76" s="6" t="s">
        <v>56</v>
      </c>
      <c r="C76" s="93"/>
      <c r="D76" s="94"/>
      <c r="E76" s="93"/>
      <c r="F76" s="94"/>
      <c r="G76" s="93"/>
      <c r="H76" s="94"/>
      <c r="I76" s="93"/>
      <c r="J76" s="94"/>
      <c r="K76" s="93"/>
      <c r="L76" s="94"/>
      <c r="M76" s="93"/>
      <c r="N76" s="94"/>
      <c r="O76" s="93"/>
      <c r="P76" s="94"/>
      <c r="Q76" s="18">
        <f t="shared" si="3"/>
        <v>0</v>
      </c>
      <c r="R76" s="62"/>
    </row>
    <row r="77" spans="2:18" ht="12" customHeight="1">
      <c r="B77" s="6" t="s">
        <v>58</v>
      </c>
      <c r="C77" s="93"/>
      <c r="D77" s="94"/>
      <c r="E77" s="93"/>
      <c r="F77" s="94"/>
      <c r="G77" s="93"/>
      <c r="H77" s="94"/>
      <c r="I77" s="93"/>
      <c r="J77" s="94"/>
      <c r="K77" s="93"/>
      <c r="L77" s="94"/>
      <c r="M77" s="93"/>
      <c r="N77" s="94"/>
      <c r="O77" s="93"/>
      <c r="P77" s="94"/>
      <c r="Q77" s="18">
        <f t="shared" si="3"/>
        <v>0</v>
      </c>
      <c r="R77" s="62"/>
    </row>
    <row r="78" spans="2:18" ht="12" customHeight="1">
      <c r="B78" s="6" t="s">
        <v>60</v>
      </c>
      <c r="C78" s="93"/>
      <c r="D78" s="94"/>
      <c r="E78" s="93"/>
      <c r="F78" s="94"/>
      <c r="G78" s="93"/>
      <c r="H78" s="94"/>
      <c r="I78" s="93"/>
      <c r="J78" s="94"/>
      <c r="K78" s="93"/>
      <c r="L78" s="94"/>
      <c r="M78" s="93"/>
      <c r="N78" s="94"/>
      <c r="O78" s="93"/>
      <c r="P78" s="94"/>
      <c r="Q78" s="18">
        <f t="shared" si="3"/>
        <v>0</v>
      </c>
      <c r="R78" s="62"/>
    </row>
    <row r="79" spans="2:18" ht="12" customHeight="1">
      <c r="B79" s="6" t="s">
        <v>62</v>
      </c>
      <c r="C79" s="93"/>
      <c r="D79" s="94"/>
      <c r="E79" s="93"/>
      <c r="F79" s="94"/>
      <c r="G79" s="93"/>
      <c r="H79" s="94"/>
      <c r="I79" s="93"/>
      <c r="J79" s="94"/>
      <c r="K79" s="93"/>
      <c r="L79" s="94"/>
      <c r="M79" s="93"/>
      <c r="N79" s="94"/>
      <c r="O79" s="93"/>
      <c r="P79" s="94"/>
      <c r="Q79" s="18">
        <f t="shared" si="3"/>
        <v>0</v>
      </c>
      <c r="R79" s="62"/>
    </row>
    <row r="80" spans="2:18" ht="12" customHeight="1">
      <c r="B80" s="12" t="s">
        <v>65</v>
      </c>
      <c r="C80" s="95"/>
      <c r="D80" s="96"/>
      <c r="E80" s="95"/>
      <c r="F80" s="96"/>
      <c r="G80" s="95"/>
      <c r="H80" s="96"/>
      <c r="I80" s="95"/>
      <c r="J80" s="96"/>
      <c r="K80" s="95"/>
      <c r="L80" s="96"/>
      <c r="M80" s="95"/>
      <c r="N80" s="96"/>
      <c r="O80" s="95"/>
      <c r="P80" s="96"/>
      <c r="Q80" s="66"/>
      <c r="R80" s="67"/>
    </row>
    <row r="81" spans="2:18" ht="12" customHeight="1">
      <c r="B81" s="6" t="s">
        <v>351</v>
      </c>
      <c r="C81" s="77" t="s">
        <v>397</v>
      </c>
      <c r="D81" s="79">
        <v>10</v>
      </c>
      <c r="E81" s="77" t="s">
        <v>397</v>
      </c>
      <c r="F81" s="79">
        <v>9</v>
      </c>
      <c r="G81" s="77" t="s">
        <v>397</v>
      </c>
      <c r="H81" s="79">
        <v>8</v>
      </c>
      <c r="I81" s="77" t="s">
        <v>397</v>
      </c>
      <c r="J81" s="79">
        <v>7</v>
      </c>
      <c r="K81" s="77"/>
      <c r="L81" s="79"/>
      <c r="M81" s="77"/>
      <c r="N81" s="79"/>
      <c r="O81" s="93"/>
      <c r="P81" s="94"/>
      <c r="Q81" s="18">
        <f aca="true" t="shared" si="4" ref="Q81:Q100">SUM(D81,F81,H81,J81,L81,N81,P81)*1</f>
        <v>34</v>
      </c>
      <c r="R81" s="62"/>
    </row>
    <row r="82" spans="2:18" ht="12" customHeight="1">
      <c r="B82" s="6" t="s">
        <v>288</v>
      </c>
      <c r="C82" s="77"/>
      <c r="D82" s="79"/>
      <c r="E82" s="77"/>
      <c r="F82" s="79"/>
      <c r="G82" s="77"/>
      <c r="H82" s="79"/>
      <c r="I82" s="77"/>
      <c r="J82" s="79"/>
      <c r="K82" s="77"/>
      <c r="L82" s="79"/>
      <c r="M82" s="77"/>
      <c r="N82" s="79"/>
      <c r="O82" s="93"/>
      <c r="P82" s="94"/>
      <c r="Q82" s="18">
        <f t="shared" si="4"/>
        <v>0</v>
      </c>
      <c r="R82" s="62"/>
    </row>
    <row r="83" spans="2:18" ht="12" customHeight="1">
      <c r="B83" s="6" t="s">
        <v>352</v>
      </c>
      <c r="C83" s="77" t="s">
        <v>328</v>
      </c>
      <c r="D83" s="79">
        <v>10</v>
      </c>
      <c r="E83" s="77" t="s">
        <v>328</v>
      </c>
      <c r="F83" s="79">
        <v>9</v>
      </c>
      <c r="G83" s="77" t="s">
        <v>328</v>
      </c>
      <c r="H83" s="79">
        <v>9</v>
      </c>
      <c r="I83" s="77" t="s">
        <v>328</v>
      </c>
      <c r="J83" s="79">
        <v>8</v>
      </c>
      <c r="K83" s="77"/>
      <c r="L83" s="79"/>
      <c r="M83" s="77"/>
      <c r="N83" s="79"/>
      <c r="O83" s="93"/>
      <c r="P83" s="94"/>
      <c r="Q83" s="18">
        <f t="shared" si="4"/>
        <v>36</v>
      </c>
      <c r="R83" s="62"/>
    </row>
    <row r="84" spans="2:18" ht="12" customHeight="1">
      <c r="B84" s="6" t="s">
        <v>72</v>
      </c>
      <c r="C84" s="77"/>
      <c r="D84" s="79"/>
      <c r="E84" s="77"/>
      <c r="F84" s="79"/>
      <c r="G84" s="77"/>
      <c r="H84" s="79"/>
      <c r="I84" s="77"/>
      <c r="J84" s="79"/>
      <c r="K84" s="77"/>
      <c r="L84" s="79"/>
      <c r="M84" s="77"/>
      <c r="N84" s="79"/>
      <c r="O84" s="93"/>
      <c r="P84" s="94"/>
      <c r="Q84" s="18">
        <f t="shared" si="4"/>
        <v>0</v>
      </c>
      <c r="R84" s="62"/>
    </row>
    <row r="85" spans="2:18" ht="12" customHeight="1">
      <c r="B85" s="6" t="s">
        <v>194</v>
      </c>
      <c r="C85" s="77" t="s">
        <v>328</v>
      </c>
      <c r="D85" s="79">
        <v>11</v>
      </c>
      <c r="E85" s="77" t="s">
        <v>328</v>
      </c>
      <c r="F85" s="79">
        <v>10</v>
      </c>
      <c r="G85" s="77" t="s">
        <v>328</v>
      </c>
      <c r="H85" s="79">
        <v>9</v>
      </c>
      <c r="I85" s="77" t="s">
        <v>328</v>
      </c>
      <c r="J85" s="79">
        <v>9</v>
      </c>
      <c r="K85" s="77"/>
      <c r="L85" s="79"/>
      <c r="M85" s="77"/>
      <c r="N85" s="79"/>
      <c r="O85" s="93"/>
      <c r="P85" s="94"/>
      <c r="Q85" s="18">
        <f t="shared" si="4"/>
        <v>39</v>
      </c>
      <c r="R85" s="62"/>
    </row>
    <row r="86" spans="2:18" ht="12" customHeight="1">
      <c r="B86" s="6" t="s">
        <v>334</v>
      </c>
      <c r="C86" s="77">
        <v>16</v>
      </c>
      <c r="D86" s="79">
        <v>20</v>
      </c>
      <c r="E86" s="77">
        <v>16</v>
      </c>
      <c r="F86" s="79">
        <v>18</v>
      </c>
      <c r="G86" s="77">
        <v>16</v>
      </c>
      <c r="H86" s="79">
        <v>16</v>
      </c>
      <c r="I86" s="77">
        <v>16</v>
      </c>
      <c r="J86" s="79">
        <v>14</v>
      </c>
      <c r="K86" s="77"/>
      <c r="L86" s="79"/>
      <c r="M86" s="77"/>
      <c r="N86" s="79"/>
      <c r="O86" s="93"/>
      <c r="P86" s="94"/>
      <c r="Q86" s="18">
        <f t="shared" si="4"/>
        <v>68</v>
      </c>
      <c r="R86" s="142"/>
    </row>
    <row r="87" spans="2:18" ht="12" customHeight="1">
      <c r="B87" s="6" t="s">
        <v>77</v>
      </c>
      <c r="C87" s="77"/>
      <c r="D87" s="79"/>
      <c r="E87" s="77"/>
      <c r="F87" s="79"/>
      <c r="G87" s="77"/>
      <c r="H87" s="79"/>
      <c r="I87" s="77"/>
      <c r="J87" s="79"/>
      <c r="K87" s="77"/>
      <c r="L87" s="79"/>
      <c r="M87" s="77"/>
      <c r="N87" s="79"/>
      <c r="O87" s="93"/>
      <c r="P87" s="94"/>
      <c r="Q87" s="18">
        <f t="shared" si="4"/>
        <v>0</v>
      </c>
      <c r="R87" s="142"/>
    </row>
    <row r="88" spans="2:18" ht="12" customHeight="1">
      <c r="B88" s="6" t="s">
        <v>79</v>
      </c>
      <c r="C88" s="77"/>
      <c r="D88" s="79"/>
      <c r="E88" s="77"/>
      <c r="F88" s="79"/>
      <c r="G88" s="77"/>
      <c r="H88" s="79"/>
      <c r="I88" s="77"/>
      <c r="J88" s="79"/>
      <c r="K88" s="77"/>
      <c r="L88" s="79"/>
      <c r="M88" s="77"/>
      <c r="N88" s="79"/>
      <c r="O88" s="93"/>
      <c r="P88" s="94"/>
      <c r="Q88" s="18">
        <f t="shared" si="4"/>
        <v>0</v>
      </c>
      <c r="R88" s="62"/>
    </row>
    <row r="89" spans="2:18" ht="12" customHeight="1">
      <c r="B89" s="6" t="s">
        <v>81</v>
      </c>
      <c r="C89" s="77"/>
      <c r="D89" s="79"/>
      <c r="E89" s="77"/>
      <c r="F89" s="79"/>
      <c r="G89" s="77"/>
      <c r="H89" s="79"/>
      <c r="I89" s="77"/>
      <c r="J89" s="79"/>
      <c r="K89" s="77"/>
      <c r="L89" s="79"/>
      <c r="M89" s="77"/>
      <c r="N89" s="79"/>
      <c r="O89" s="93"/>
      <c r="P89" s="94"/>
      <c r="Q89" s="18">
        <f t="shared" si="4"/>
        <v>0</v>
      </c>
      <c r="R89" s="62"/>
    </row>
    <row r="90" spans="2:18" ht="12" customHeight="1">
      <c r="B90" s="6" t="s">
        <v>83</v>
      </c>
      <c r="C90" s="77"/>
      <c r="D90" s="79"/>
      <c r="E90" s="77"/>
      <c r="F90" s="79"/>
      <c r="G90" s="77"/>
      <c r="H90" s="79"/>
      <c r="I90" s="77"/>
      <c r="J90" s="79"/>
      <c r="K90" s="77"/>
      <c r="L90" s="79"/>
      <c r="M90" s="77"/>
      <c r="N90" s="79"/>
      <c r="O90" s="93"/>
      <c r="P90" s="94"/>
      <c r="Q90" s="18">
        <f t="shared" si="4"/>
        <v>0</v>
      </c>
      <c r="R90" s="62"/>
    </row>
    <row r="91" spans="2:18" ht="12" customHeight="1">
      <c r="B91" s="6" t="s">
        <v>67</v>
      </c>
      <c r="C91" s="77"/>
      <c r="D91" s="79"/>
      <c r="E91" s="77"/>
      <c r="F91" s="79"/>
      <c r="G91" s="77"/>
      <c r="H91" s="79"/>
      <c r="I91" s="77"/>
      <c r="J91" s="79"/>
      <c r="K91" s="77"/>
      <c r="L91" s="79"/>
      <c r="M91" s="77"/>
      <c r="N91" s="79"/>
      <c r="O91" s="93"/>
      <c r="P91" s="94"/>
      <c r="Q91" s="18">
        <f t="shared" si="4"/>
        <v>0</v>
      </c>
      <c r="R91" s="62"/>
    </row>
    <row r="92" spans="2:18" ht="12" customHeight="1">
      <c r="B92" s="6" t="s">
        <v>69</v>
      </c>
      <c r="C92" s="77"/>
      <c r="D92" s="79"/>
      <c r="E92" s="77"/>
      <c r="F92" s="79"/>
      <c r="G92" s="77"/>
      <c r="H92" s="79"/>
      <c r="I92" s="77"/>
      <c r="J92" s="79"/>
      <c r="K92" s="77"/>
      <c r="L92" s="79"/>
      <c r="M92" s="77"/>
      <c r="N92" s="79"/>
      <c r="O92" s="93"/>
      <c r="P92" s="94"/>
      <c r="Q92" s="18">
        <f t="shared" si="4"/>
        <v>0</v>
      </c>
      <c r="R92" s="62"/>
    </row>
    <row r="93" spans="2:18" ht="12" customHeight="1">
      <c r="B93" s="6" t="s">
        <v>171</v>
      </c>
      <c r="C93" s="77">
        <v>28</v>
      </c>
      <c r="D93" s="79">
        <v>14</v>
      </c>
      <c r="E93" s="77">
        <v>28</v>
      </c>
      <c r="F93" s="79">
        <v>13</v>
      </c>
      <c r="G93" s="77">
        <v>28</v>
      </c>
      <c r="H93" s="79">
        <v>12</v>
      </c>
      <c r="I93" s="77">
        <v>28</v>
      </c>
      <c r="J93" s="79">
        <v>11</v>
      </c>
      <c r="K93" s="77"/>
      <c r="L93" s="79"/>
      <c r="M93" s="77"/>
      <c r="N93" s="79"/>
      <c r="O93" s="93"/>
      <c r="P93" s="94"/>
      <c r="Q93" s="18">
        <f t="shared" si="4"/>
        <v>50</v>
      </c>
      <c r="R93" s="62"/>
    </row>
    <row r="94" spans="2:18" ht="12" customHeight="1">
      <c r="B94" s="6" t="s">
        <v>73</v>
      </c>
      <c r="C94" s="77"/>
      <c r="D94" s="79"/>
      <c r="E94" s="77"/>
      <c r="F94" s="79"/>
      <c r="G94" s="77"/>
      <c r="H94" s="79"/>
      <c r="I94" s="77"/>
      <c r="J94" s="79"/>
      <c r="K94" s="77"/>
      <c r="L94" s="79"/>
      <c r="M94" s="77"/>
      <c r="N94" s="79"/>
      <c r="O94" s="93"/>
      <c r="P94" s="94"/>
      <c r="Q94" s="18">
        <f t="shared" si="4"/>
        <v>0</v>
      </c>
      <c r="R94" s="62"/>
    </row>
    <row r="95" spans="2:18" ht="12" customHeight="1">
      <c r="B95" s="6" t="s">
        <v>75</v>
      </c>
      <c r="C95" s="77"/>
      <c r="D95" s="79"/>
      <c r="E95" s="77"/>
      <c r="F95" s="79"/>
      <c r="G95" s="77"/>
      <c r="H95" s="79"/>
      <c r="I95" s="77"/>
      <c r="J95" s="79"/>
      <c r="K95" s="77"/>
      <c r="L95" s="79"/>
      <c r="M95" s="77"/>
      <c r="N95" s="79"/>
      <c r="O95" s="93"/>
      <c r="P95" s="94"/>
      <c r="Q95" s="18">
        <f t="shared" si="4"/>
        <v>0</v>
      </c>
      <c r="R95" s="62"/>
    </row>
    <row r="96" spans="2:18" ht="12" customHeight="1">
      <c r="B96" s="6" t="s">
        <v>76</v>
      </c>
      <c r="C96" s="77"/>
      <c r="D96" s="79"/>
      <c r="E96" s="77"/>
      <c r="F96" s="79"/>
      <c r="G96" s="77"/>
      <c r="H96" s="79"/>
      <c r="I96" s="77"/>
      <c r="J96" s="79"/>
      <c r="K96" s="93"/>
      <c r="L96" s="94"/>
      <c r="M96" s="93"/>
      <c r="N96" s="94"/>
      <c r="O96" s="93"/>
      <c r="P96" s="94"/>
      <c r="Q96" s="18">
        <f t="shared" si="4"/>
        <v>0</v>
      </c>
      <c r="R96" s="62"/>
    </row>
    <row r="97" spans="2:18" ht="12" customHeight="1">
      <c r="B97" s="6" t="s">
        <v>78</v>
      </c>
      <c r="C97" s="77"/>
      <c r="D97" s="79"/>
      <c r="E97" s="77"/>
      <c r="F97" s="79"/>
      <c r="G97" s="77"/>
      <c r="H97" s="79"/>
      <c r="I97" s="77"/>
      <c r="J97" s="79"/>
      <c r="K97" s="93"/>
      <c r="L97" s="94"/>
      <c r="M97" s="93"/>
      <c r="N97" s="94"/>
      <c r="O97" s="93"/>
      <c r="P97" s="94"/>
      <c r="Q97" s="18">
        <f t="shared" si="4"/>
        <v>0</v>
      </c>
      <c r="R97" s="62"/>
    </row>
    <row r="98" spans="2:18" ht="12" customHeight="1">
      <c r="B98" s="6" t="s">
        <v>80</v>
      </c>
      <c r="C98" s="77"/>
      <c r="D98" s="79"/>
      <c r="E98" s="77"/>
      <c r="F98" s="79"/>
      <c r="G98" s="77"/>
      <c r="H98" s="79"/>
      <c r="I98" s="77"/>
      <c r="J98" s="79"/>
      <c r="K98" s="93"/>
      <c r="L98" s="94"/>
      <c r="M98" s="93"/>
      <c r="N98" s="94"/>
      <c r="O98" s="93"/>
      <c r="P98" s="94"/>
      <c r="Q98" s="18">
        <f t="shared" si="4"/>
        <v>0</v>
      </c>
      <c r="R98" s="62"/>
    </row>
    <row r="99" spans="2:18" ht="12" customHeight="1">
      <c r="B99" s="6" t="s">
        <v>324</v>
      </c>
      <c r="C99" s="77"/>
      <c r="D99" s="79"/>
      <c r="E99" s="77"/>
      <c r="F99" s="79"/>
      <c r="G99" s="77"/>
      <c r="H99" s="79"/>
      <c r="I99" s="77"/>
      <c r="J99" s="79"/>
      <c r="K99" s="93"/>
      <c r="L99" s="94"/>
      <c r="M99" s="93"/>
      <c r="N99" s="94"/>
      <c r="O99" s="93"/>
      <c r="P99" s="94"/>
      <c r="Q99" s="18">
        <f t="shared" si="4"/>
        <v>0</v>
      </c>
      <c r="R99" s="62"/>
    </row>
    <row r="100" spans="2:18" ht="12" customHeight="1">
      <c r="B100" s="6" t="s">
        <v>84</v>
      </c>
      <c r="C100" s="77"/>
      <c r="D100" s="79"/>
      <c r="E100" s="77"/>
      <c r="F100" s="79"/>
      <c r="G100" s="77"/>
      <c r="H100" s="79"/>
      <c r="I100" s="77"/>
      <c r="J100" s="79"/>
      <c r="K100" s="93"/>
      <c r="L100" s="94"/>
      <c r="M100" s="93"/>
      <c r="N100" s="94"/>
      <c r="O100" s="93"/>
      <c r="P100" s="94"/>
      <c r="Q100" s="18">
        <f t="shared" si="4"/>
        <v>0</v>
      </c>
      <c r="R100" s="62"/>
    </row>
    <row r="101" spans="2:18" ht="12" customHeight="1">
      <c r="B101" s="12" t="s">
        <v>85</v>
      </c>
      <c r="C101" s="81"/>
      <c r="D101" s="82"/>
      <c r="E101" s="81"/>
      <c r="F101" s="82"/>
      <c r="G101" s="81"/>
      <c r="H101" s="82"/>
      <c r="I101" s="81"/>
      <c r="J101" s="82"/>
      <c r="K101" s="81"/>
      <c r="L101" s="82"/>
      <c r="M101" s="81"/>
      <c r="N101" s="82"/>
      <c r="O101" s="81"/>
      <c r="P101" s="82"/>
      <c r="Q101" s="66"/>
      <c r="R101" s="67"/>
    </row>
    <row r="102" spans="2:18" ht="12" customHeight="1">
      <c r="B102" s="6" t="s">
        <v>86</v>
      </c>
      <c r="C102" s="77"/>
      <c r="D102" s="79"/>
      <c r="E102" s="77"/>
      <c r="F102" s="79"/>
      <c r="G102" s="77"/>
      <c r="H102" s="79"/>
      <c r="I102" s="77"/>
      <c r="J102" s="79"/>
      <c r="K102" s="77"/>
      <c r="L102" s="79"/>
      <c r="M102" s="77"/>
      <c r="N102" s="79"/>
      <c r="O102" s="77"/>
      <c r="P102" s="79"/>
      <c r="Q102" s="18">
        <f aca="true" t="shared" si="5" ref="Q102:Q124">SUM(D102,F102,H102,J102,L102,N102,P102)*1</f>
        <v>0</v>
      </c>
      <c r="R102" s="62" t="s">
        <v>406</v>
      </c>
    </row>
    <row r="103" spans="2:18" ht="12" customHeight="1">
      <c r="B103" s="6" t="s">
        <v>88</v>
      </c>
      <c r="C103" s="77"/>
      <c r="D103" s="79"/>
      <c r="E103" s="77"/>
      <c r="F103" s="79"/>
      <c r="G103" s="77"/>
      <c r="H103" s="79"/>
      <c r="I103" s="77"/>
      <c r="J103" s="79"/>
      <c r="K103" s="77"/>
      <c r="L103" s="79"/>
      <c r="M103" s="77"/>
      <c r="N103" s="79"/>
      <c r="O103" s="77"/>
      <c r="P103" s="79"/>
      <c r="Q103" s="18">
        <f t="shared" si="5"/>
        <v>0</v>
      </c>
      <c r="R103" s="62"/>
    </row>
    <row r="104" spans="2:18" ht="12" customHeight="1">
      <c r="B104" s="6" t="s">
        <v>90</v>
      </c>
      <c r="C104" s="77"/>
      <c r="D104" s="79"/>
      <c r="E104" s="77"/>
      <c r="F104" s="79"/>
      <c r="G104" s="77"/>
      <c r="H104" s="79"/>
      <c r="I104" s="77"/>
      <c r="J104" s="79"/>
      <c r="K104" s="77"/>
      <c r="L104" s="79"/>
      <c r="M104" s="77"/>
      <c r="N104" s="79"/>
      <c r="O104" s="77"/>
      <c r="P104" s="79"/>
      <c r="Q104" s="18">
        <f t="shared" si="5"/>
        <v>0</v>
      </c>
      <c r="R104" s="62"/>
    </row>
    <row r="105" spans="2:18" ht="12" customHeight="1">
      <c r="B105" s="6" t="s">
        <v>92</v>
      </c>
      <c r="C105" s="93">
        <v>75</v>
      </c>
      <c r="D105" s="94">
        <v>9</v>
      </c>
      <c r="E105" s="93">
        <v>75</v>
      </c>
      <c r="F105" s="94">
        <v>8</v>
      </c>
      <c r="G105" s="93">
        <v>75</v>
      </c>
      <c r="H105" s="94">
        <v>7</v>
      </c>
      <c r="I105" s="93">
        <v>75</v>
      </c>
      <c r="J105" s="94">
        <v>7</v>
      </c>
      <c r="K105" s="77"/>
      <c r="L105" s="79"/>
      <c r="M105" s="77" t="s">
        <v>404</v>
      </c>
      <c r="N105" s="79">
        <v>30</v>
      </c>
      <c r="O105" s="77" t="s">
        <v>405</v>
      </c>
      <c r="P105" s="79">
        <v>30</v>
      </c>
      <c r="Q105" s="18">
        <f t="shared" si="5"/>
        <v>91</v>
      </c>
      <c r="R105" s="62"/>
    </row>
    <row r="106" spans="2:18" ht="12" customHeight="1">
      <c r="B106" s="6" t="s">
        <v>94</v>
      </c>
      <c r="C106" s="93"/>
      <c r="D106" s="94"/>
      <c r="E106" s="93"/>
      <c r="F106" s="94"/>
      <c r="G106" s="93"/>
      <c r="H106" s="94"/>
      <c r="I106" s="93"/>
      <c r="J106" s="94"/>
      <c r="K106" s="77"/>
      <c r="L106" s="79"/>
      <c r="M106" s="77"/>
      <c r="N106" s="79"/>
      <c r="O106" s="77"/>
      <c r="P106" s="79"/>
      <c r="Q106" s="18">
        <f t="shared" si="5"/>
        <v>0</v>
      </c>
      <c r="R106" s="62"/>
    </row>
    <row r="107" spans="2:18" ht="12" customHeight="1">
      <c r="B107" s="6" t="s">
        <v>96</v>
      </c>
      <c r="C107" s="93"/>
      <c r="D107" s="94"/>
      <c r="E107" s="93"/>
      <c r="F107" s="94"/>
      <c r="G107" s="93"/>
      <c r="H107" s="94"/>
      <c r="I107" s="93"/>
      <c r="J107" s="94"/>
      <c r="K107" s="77"/>
      <c r="L107" s="79"/>
      <c r="M107" s="77"/>
      <c r="N107" s="79"/>
      <c r="O107" s="77"/>
      <c r="P107" s="79"/>
      <c r="Q107" s="18">
        <f t="shared" si="5"/>
        <v>0</v>
      </c>
      <c r="R107" s="62"/>
    </row>
    <row r="108" spans="2:18" ht="12" customHeight="1">
      <c r="B108" s="6" t="s">
        <v>98</v>
      </c>
      <c r="C108" s="93"/>
      <c r="D108" s="94"/>
      <c r="E108" s="93"/>
      <c r="F108" s="94"/>
      <c r="G108" s="93"/>
      <c r="H108" s="94"/>
      <c r="I108" s="93"/>
      <c r="J108" s="94"/>
      <c r="K108" s="77"/>
      <c r="L108" s="79"/>
      <c r="M108" s="77"/>
      <c r="N108" s="79"/>
      <c r="O108" s="77"/>
      <c r="P108" s="79"/>
      <c r="Q108" s="18">
        <f t="shared" si="5"/>
        <v>0</v>
      </c>
      <c r="R108" s="62"/>
    </row>
    <row r="109" spans="2:18" ht="12" customHeight="1">
      <c r="B109" s="6" t="s">
        <v>100</v>
      </c>
      <c r="C109" s="93">
        <v>50</v>
      </c>
      <c r="D109" s="94">
        <v>10</v>
      </c>
      <c r="E109" s="93">
        <v>50</v>
      </c>
      <c r="F109" s="94">
        <v>9</v>
      </c>
      <c r="G109" s="93">
        <v>50</v>
      </c>
      <c r="H109" s="94">
        <v>8</v>
      </c>
      <c r="I109" s="93">
        <v>50</v>
      </c>
      <c r="J109" s="94">
        <v>7</v>
      </c>
      <c r="K109" s="77"/>
      <c r="L109" s="79"/>
      <c r="M109" s="77"/>
      <c r="N109" s="79"/>
      <c r="O109" s="77"/>
      <c r="P109" s="79"/>
      <c r="Q109" s="18">
        <f t="shared" si="5"/>
        <v>34</v>
      </c>
      <c r="R109" s="62"/>
    </row>
    <row r="110" spans="2:18" ht="12" customHeight="1">
      <c r="B110" s="6" t="s">
        <v>102</v>
      </c>
      <c r="C110" s="93"/>
      <c r="D110" s="94"/>
      <c r="E110" s="93"/>
      <c r="F110" s="94"/>
      <c r="G110" s="93"/>
      <c r="H110" s="94"/>
      <c r="I110" s="93"/>
      <c r="J110" s="94"/>
      <c r="K110" s="77"/>
      <c r="L110" s="79"/>
      <c r="M110" s="77"/>
      <c r="N110" s="79"/>
      <c r="O110" s="77"/>
      <c r="P110" s="79"/>
      <c r="Q110" s="18">
        <f t="shared" si="5"/>
        <v>0</v>
      </c>
      <c r="R110" s="62"/>
    </row>
    <row r="111" spans="2:18" ht="12" customHeight="1">
      <c r="B111" s="6" t="s">
        <v>104</v>
      </c>
      <c r="C111" s="93"/>
      <c r="D111" s="94"/>
      <c r="E111" s="93"/>
      <c r="F111" s="94"/>
      <c r="G111" s="93"/>
      <c r="H111" s="94"/>
      <c r="I111" s="93"/>
      <c r="J111" s="94"/>
      <c r="K111" s="77"/>
      <c r="L111" s="79"/>
      <c r="M111" s="77"/>
      <c r="N111" s="79"/>
      <c r="O111" s="77"/>
      <c r="P111" s="79"/>
      <c r="Q111" s="18">
        <f t="shared" si="5"/>
        <v>0</v>
      </c>
      <c r="R111" s="62"/>
    </row>
    <row r="112" spans="2:18" ht="12" customHeight="1">
      <c r="B112" s="6" t="s">
        <v>181</v>
      </c>
      <c r="C112" s="93"/>
      <c r="D112" s="94"/>
      <c r="E112" s="93"/>
      <c r="F112" s="94"/>
      <c r="G112" s="93"/>
      <c r="H112" s="94"/>
      <c r="I112" s="93"/>
      <c r="J112" s="94"/>
      <c r="K112" s="77"/>
      <c r="L112" s="79"/>
      <c r="M112" s="77"/>
      <c r="N112" s="79"/>
      <c r="O112" s="77"/>
      <c r="P112" s="79"/>
      <c r="Q112" s="18">
        <f t="shared" si="5"/>
        <v>0</v>
      </c>
      <c r="R112" s="62"/>
    </row>
    <row r="113" spans="2:18" ht="12" customHeight="1">
      <c r="B113" s="6" t="s">
        <v>108</v>
      </c>
      <c r="C113" s="93"/>
      <c r="D113" s="94"/>
      <c r="E113" s="93"/>
      <c r="F113" s="94"/>
      <c r="G113" s="93"/>
      <c r="H113" s="94"/>
      <c r="I113" s="93"/>
      <c r="J113" s="94"/>
      <c r="K113" s="77"/>
      <c r="L113" s="79"/>
      <c r="M113" s="77"/>
      <c r="N113" s="79"/>
      <c r="O113" s="77"/>
      <c r="P113" s="79"/>
      <c r="Q113" s="18">
        <f t="shared" si="5"/>
        <v>0</v>
      </c>
      <c r="R113" s="62"/>
    </row>
    <row r="114" spans="2:18" ht="12" customHeight="1">
      <c r="B114" s="6" t="s">
        <v>87</v>
      </c>
      <c r="C114" s="93"/>
      <c r="D114" s="94"/>
      <c r="E114" s="93"/>
      <c r="F114" s="94"/>
      <c r="G114" s="93"/>
      <c r="H114" s="94"/>
      <c r="I114" s="93"/>
      <c r="J114" s="94"/>
      <c r="K114" s="77"/>
      <c r="L114" s="79"/>
      <c r="M114" s="77"/>
      <c r="N114" s="79"/>
      <c r="O114" s="77"/>
      <c r="P114" s="79"/>
      <c r="Q114" s="18">
        <f t="shared" si="5"/>
        <v>0</v>
      </c>
      <c r="R114" s="62"/>
    </row>
    <row r="115" spans="2:18" ht="12" customHeight="1">
      <c r="B115" s="6" t="s">
        <v>89</v>
      </c>
      <c r="C115" s="93"/>
      <c r="D115" s="94"/>
      <c r="E115" s="93"/>
      <c r="F115" s="94"/>
      <c r="G115" s="93"/>
      <c r="H115" s="94"/>
      <c r="I115" s="93"/>
      <c r="J115" s="94"/>
      <c r="K115" s="77"/>
      <c r="L115" s="79"/>
      <c r="M115" s="77"/>
      <c r="N115" s="79"/>
      <c r="O115" s="77"/>
      <c r="P115" s="79"/>
      <c r="Q115" s="18">
        <f t="shared" si="5"/>
        <v>0</v>
      </c>
      <c r="R115" s="62"/>
    </row>
    <row r="116" spans="2:18" ht="12" customHeight="1">
      <c r="B116" s="6" t="s">
        <v>91</v>
      </c>
      <c r="C116" s="93">
        <v>140</v>
      </c>
      <c r="D116" s="94">
        <v>11</v>
      </c>
      <c r="E116" s="93">
        <v>140</v>
      </c>
      <c r="F116" s="94">
        <v>10</v>
      </c>
      <c r="G116" s="93">
        <v>140</v>
      </c>
      <c r="H116" s="94">
        <v>9</v>
      </c>
      <c r="I116" s="93">
        <v>140</v>
      </c>
      <c r="J116" s="94">
        <v>8</v>
      </c>
      <c r="K116" s="77"/>
      <c r="L116" s="79"/>
      <c r="M116" s="77"/>
      <c r="N116" s="79"/>
      <c r="O116" s="77"/>
      <c r="P116" s="79"/>
      <c r="Q116" s="18">
        <f t="shared" si="5"/>
        <v>38</v>
      </c>
      <c r="R116" s="62"/>
    </row>
    <row r="117" spans="2:18" ht="12" customHeight="1">
      <c r="B117" s="6" t="s">
        <v>93</v>
      </c>
      <c r="C117" s="93"/>
      <c r="D117" s="94"/>
      <c r="E117" s="93"/>
      <c r="F117" s="94"/>
      <c r="G117" s="93"/>
      <c r="H117" s="94"/>
      <c r="I117" s="93"/>
      <c r="J117" s="94"/>
      <c r="K117" s="77"/>
      <c r="L117" s="79"/>
      <c r="M117" s="77"/>
      <c r="N117" s="79"/>
      <c r="O117" s="77"/>
      <c r="P117" s="79"/>
      <c r="Q117" s="18">
        <f t="shared" si="5"/>
        <v>0</v>
      </c>
      <c r="R117" s="62"/>
    </row>
    <row r="118" spans="2:18" ht="12" customHeight="1">
      <c r="B118" s="6" t="s">
        <v>95</v>
      </c>
      <c r="C118" s="93"/>
      <c r="D118" s="94"/>
      <c r="E118" s="93"/>
      <c r="F118" s="94"/>
      <c r="G118" s="93"/>
      <c r="H118" s="94"/>
      <c r="I118" s="93"/>
      <c r="J118" s="94"/>
      <c r="K118" s="77"/>
      <c r="L118" s="79"/>
      <c r="M118" s="77"/>
      <c r="N118" s="79"/>
      <c r="O118" s="77"/>
      <c r="P118" s="79"/>
      <c r="Q118" s="18">
        <f t="shared" si="5"/>
        <v>0</v>
      </c>
      <c r="R118" s="62"/>
    </row>
    <row r="119" spans="2:18" ht="12" customHeight="1">
      <c r="B119" s="6" t="s">
        <v>238</v>
      </c>
      <c r="C119" s="93"/>
      <c r="D119" s="94"/>
      <c r="E119" s="93"/>
      <c r="F119" s="94"/>
      <c r="G119" s="93"/>
      <c r="H119" s="94"/>
      <c r="I119" s="93"/>
      <c r="J119" s="94"/>
      <c r="K119" s="77"/>
      <c r="L119" s="79"/>
      <c r="M119" s="77"/>
      <c r="N119" s="79"/>
      <c r="O119" s="77"/>
      <c r="P119" s="79"/>
      <c r="Q119" s="18">
        <f t="shared" si="5"/>
        <v>0</v>
      </c>
      <c r="R119" s="62"/>
    </row>
    <row r="120" spans="2:18" ht="12" customHeight="1">
      <c r="B120" s="6" t="s">
        <v>99</v>
      </c>
      <c r="C120" s="93"/>
      <c r="D120" s="94"/>
      <c r="E120" s="93"/>
      <c r="F120" s="94"/>
      <c r="G120" s="93"/>
      <c r="H120" s="94"/>
      <c r="I120" s="93"/>
      <c r="J120" s="94"/>
      <c r="K120" s="77"/>
      <c r="L120" s="79"/>
      <c r="M120" s="77"/>
      <c r="N120" s="79"/>
      <c r="O120" s="77"/>
      <c r="P120" s="79"/>
      <c r="Q120" s="18">
        <f t="shared" si="5"/>
        <v>0</v>
      </c>
      <c r="R120" s="62"/>
    </row>
    <row r="121" spans="2:18" ht="12" customHeight="1">
      <c r="B121" s="6" t="s">
        <v>101</v>
      </c>
      <c r="C121" s="93"/>
      <c r="D121" s="94"/>
      <c r="E121" s="93"/>
      <c r="F121" s="94"/>
      <c r="G121" s="93"/>
      <c r="H121" s="94"/>
      <c r="I121" s="93"/>
      <c r="J121" s="94"/>
      <c r="K121" s="77"/>
      <c r="L121" s="79"/>
      <c r="M121" s="77"/>
      <c r="N121" s="79"/>
      <c r="O121" s="77"/>
      <c r="P121" s="79"/>
      <c r="Q121" s="18">
        <f t="shared" si="5"/>
        <v>0</v>
      </c>
      <c r="R121" s="62"/>
    </row>
    <row r="122" spans="2:18" ht="12" customHeight="1">
      <c r="B122" s="6" t="s">
        <v>103</v>
      </c>
      <c r="C122" s="93"/>
      <c r="D122" s="94"/>
      <c r="E122" s="93"/>
      <c r="F122" s="94"/>
      <c r="G122" s="93"/>
      <c r="H122" s="94"/>
      <c r="I122" s="93"/>
      <c r="J122" s="94"/>
      <c r="K122" s="77"/>
      <c r="L122" s="79"/>
      <c r="M122" s="77"/>
      <c r="N122" s="79"/>
      <c r="O122" s="77"/>
      <c r="P122" s="79"/>
      <c r="Q122" s="18">
        <f t="shared" si="5"/>
        <v>0</v>
      </c>
      <c r="R122" s="62"/>
    </row>
    <row r="123" spans="2:18" ht="12" customHeight="1">
      <c r="B123" s="6" t="s">
        <v>105</v>
      </c>
      <c r="C123" s="93"/>
      <c r="D123" s="94"/>
      <c r="E123" s="93"/>
      <c r="F123" s="94"/>
      <c r="G123" s="93"/>
      <c r="H123" s="94"/>
      <c r="I123" s="93"/>
      <c r="J123" s="94"/>
      <c r="K123" s="77"/>
      <c r="L123" s="79"/>
      <c r="M123" s="77"/>
      <c r="N123" s="79"/>
      <c r="O123" s="77"/>
      <c r="P123" s="79"/>
      <c r="Q123" s="18">
        <f t="shared" si="5"/>
        <v>0</v>
      </c>
      <c r="R123" s="62"/>
    </row>
    <row r="124" spans="2:18" ht="12" customHeight="1">
      <c r="B124" s="6" t="s">
        <v>107</v>
      </c>
      <c r="C124" s="93"/>
      <c r="D124" s="94"/>
      <c r="E124" s="93"/>
      <c r="F124" s="94"/>
      <c r="G124" s="93"/>
      <c r="H124" s="94"/>
      <c r="I124" s="93"/>
      <c r="J124" s="94"/>
      <c r="K124" s="77"/>
      <c r="L124" s="79"/>
      <c r="M124" s="77"/>
      <c r="N124" s="79"/>
      <c r="O124" s="77"/>
      <c r="P124" s="79"/>
      <c r="Q124" s="18">
        <f t="shared" si="5"/>
        <v>0</v>
      </c>
      <c r="R124" s="62"/>
    </row>
    <row r="125" spans="2:18" ht="12.75">
      <c r="B125" s="12" t="s">
        <v>120</v>
      </c>
      <c r="C125" s="81"/>
      <c r="D125" s="82"/>
      <c r="E125" s="81"/>
      <c r="F125" s="82"/>
      <c r="G125" s="81"/>
      <c r="H125" s="82"/>
      <c r="I125" s="81"/>
      <c r="J125" s="82"/>
      <c r="K125" s="81"/>
      <c r="L125" s="82"/>
      <c r="M125" s="81"/>
      <c r="N125" s="82"/>
      <c r="O125" s="81"/>
      <c r="P125" s="82"/>
      <c r="Q125" s="66"/>
      <c r="R125" s="67"/>
    </row>
    <row r="126" spans="2:18" ht="12.75">
      <c r="B126" s="6" t="s">
        <v>252</v>
      </c>
      <c r="C126" s="77"/>
      <c r="D126" s="79"/>
      <c r="E126" s="77"/>
      <c r="F126" s="79"/>
      <c r="G126" s="77"/>
      <c r="H126" s="79"/>
      <c r="I126" s="77"/>
      <c r="J126" s="79"/>
      <c r="K126" s="77"/>
      <c r="L126" s="79"/>
      <c r="M126" s="77"/>
      <c r="N126" s="79"/>
      <c r="O126" s="77"/>
      <c r="P126" s="79"/>
      <c r="Q126" s="18">
        <f aca="true" t="shared" si="6" ref="Q126:Q133">SUM(D126,F126,H126,J126,L126,N126,P126)*1</f>
        <v>0</v>
      </c>
      <c r="R126" s="62"/>
    </row>
    <row r="127" spans="2:18" ht="12.75">
      <c r="B127" s="6" t="s">
        <v>187</v>
      </c>
      <c r="C127" s="77"/>
      <c r="D127" s="79"/>
      <c r="E127" s="77"/>
      <c r="F127" s="79"/>
      <c r="G127" s="77"/>
      <c r="H127" s="79"/>
      <c r="I127" s="77"/>
      <c r="J127" s="79"/>
      <c r="K127" s="77"/>
      <c r="L127" s="79"/>
      <c r="M127" s="77"/>
      <c r="N127" s="79"/>
      <c r="O127" s="77"/>
      <c r="P127" s="79"/>
      <c r="Q127" s="18">
        <f t="shared" si="6"/>
        <v>0</v>
      </c>
      <c r="R127" s="62"/>
    </row>
    <row r="128" spans="2:18" ht="12.75">
      <c r="B128" s="6" t="s">
        <v>116</v>
      </c>
      <c r="C128" s="77"/>
      <c r="D128" s="79"/>
      <c r="E128" s="77"/>
      <c r="F128" s="79"/>
      <c r="G128" s="77"/>
      <c r="H128" s="79"/>
      <c r="I128" s="77"/>
      <c r="J128" s="79"/>
      <c r="K128" s="77"/>
      <c r="L128" s="79"/>
      <c r="M128" s="77"/>
      <c r="N128" s="79"/>
      <c r="O128" s="77"/>
      <c r="P128" s="79"/>
      <c r="Q128" s="18">
        <f t="shared" si="6"/>
        <v>0</v>
      </c>
      <c r="R128" s="62"/>
    </row>
    <row r="129" spans="2:18" ht="12.75">
      <c r="B129" s="6" t="s">
        <v>319</v>
      </c>
      <c r="C129" s="77"/>
      <c r="D129" s="79"/>
      <c r="E129" s="77"/>
      <c r="F129" s="79"/>
      <c r="G129" s="77"/>
      <c r="H129" s="79"/>
      <c r="I129" s="77"/>
      <c r="J129" s="79"/>
      <c r="K129" s="77"/>
      <c r="L129" s="79"/>
      <c r="M129" s="77"/>
      <c r="N129" s="79"/>
      <c r="O129" s="77"/>
      <c r="P129" s="79"/>
      <c r="Q129" s="18">
        <f t="shared" si="6"/>
        <v>0</v>
      </c>
      <c r="R129" s="62"/>
    </row>
    <row r="130" spans="2:18" ht="12.75">
      <c r="B130" s="6" t="s">
        <v>326</v>
      </c>
      <c r="C130" s="77"/>
      <c r="D130" s="79"/>
      <c r="E130" s="77"/>
      <c r="F130" s="79"/>
      <c r="G130" s="77"/>
      <c r="H130" s="79"/>
      <c r="I130" s="77"/>
      <c r="J130" s="79"/>
      <c r="K130" s="77"/>
      <c r="L130" s="79"/>
      <c r="M130" s="77"/>
      <c r="N130" s="79"/>
      <c r="O130" s="77"/>
      <c r="P130" s="79"/>
      <c r="Q130" s="18">
        <f t="shared" si="6"/>
        <v>0</v>
      </c>
      <c r="R130" s="62"/>
    </row>
    <row r="131" spans="2:18" ht="12.75">
      <c r="B131" s="6" t="s">
        <v>189</v>
      </c>
      <c r="C131" s="77"/>
      <c r="D131" s="79"/>
      <c r="E131" s="77"/>
      <c r="F131" s="79"/>
      <c r="G131" s="77"/>
      <c r="H131" s="79"/>
      <c r="I131" s="77"/>
      <c r="J131" s="79"/>
      <c r="K131" s="77"/>
      <c r="L131" s="79"/>
      <c r="M131" s="77"/>
      <c r="N131" s="79"/>
      <c r="O131" s="77"/>
      <c r="P131" s="79"/>
      <c r="Q131" s="18">
        <f t="shared" si="6"/>
        <v>0</v>
      </c>
      <c r="R131" s="62"/>
    </row>
    <row r="132" spans="2:18" ht="12.75">
      <c r="B132" s="6" t="s">
        <v>274</v>
      </c>
      <c r="C132" s="77"/>
      <c r="D132" s="79"/>
      <c r="E132" s="77"/>
      <c r="F132" s="79"/>
      <c r="G132" s="77"/>
      <c r="H132" s="79"/>
      <c r="I132" s="77"/>
      <c r="J132" s="79"/>
      <c r="K132" s="77"/>
      <c r="L132" s="79"/>
      <c r="M132" s="77"/>
      <c r="N132" s="79"/>
      <c r="O132" s="77"/>
      <c r="P132" s="79"/>
      <c r="Q132" s="18">
        <f t="shared" si="6"/>
        <v>0</v>
      </c>
      <c r="R132" s="62"/>
    </row>
    <row r="133" spans="2:18" ht="12.75">
      <c r="B133" s="7" t="s">
        <v>118</v>
      </c>
      <c r="C133" s="83"/>
      <c r="D133" s="84"/>
      <c r="E133" s="83"/>
      <c r="F133" s="84"/>
      <c r="G133" s="83"/>
      <c r="H133" s="84"/>
      <c r="I133" s="83"/>
      <c r="J133" s="84"/>
      <c r="K133" s="83"/>
      <c r="L133" s="84"/>
      <c r="M133" s="83"/>
      <c r="N133" s="84"/>
      <c r="O133" s="83"/>
      <c r="P133" s="84"/>
      <c r="Q133" s="85">
        <f t="shared" si="6"/>
        <v>0</v>
      </c>
      <c r="R133" s="64"/>
    </row>
    <row r="135" spans="2:18" ht="12.75">
      <c r="B135" s="15" t="s">
        <v>110</v>
      </c>
      <c r="C135" s="116" t="s">
        <v>129</v>
      </c>
      <c r="D135" s="116" t="s">
        <v>130</v>
      </c>
      <c r="E135" s="116" t="s">
        <v>131</v>
      </c>
      <c r="F135" s="116" t="s">
        <v>155</v>
      </c>
      <c r="G135" s="116" t="s">
        <v>156</v>
      </c>
      <c r="H135" s="127" t="s">
        <v>132</v>
      </c>
      <c r="I135" s="127"/>
      <c r="J135" s="129" t="s">
        <v>139</v>
      </c>
      <c r="K135" s="130"/>
      <c r="L135" s="130"/>
      <c r="M135" s="130"/>
      <c r="N135" s="130"/>
      <c r="O135" s="130"/>
      <c r="P135" s="130"/>
      <c r="Q135" s="130"/>
      <c r="R135" s="131"/>
    </row>
    <row r="136" spans="2:18" ht="12.75">
      <c r="B136" s="6" t="s">
        <v>0</v>
      </c>
      <c r="C136" s="1"/>
      <c r="D136" s="1"/>
      <c r="E136" s="1"/>
      <c r="F136" s="1"/>
      <c r="G136" s="1"/>
      <c r="H136" s="132"/>
      <c r="I136" s="132"/>
      <c r="J136" s="133"/>
      <c r="K136" s="134"/>
      <c r="L136" s="134"/>
      <c r="M136" s="134"/>
      <c r="N136" s="134"/>
      <c r="O136" s="134"/>
      <c r="P136" s="134"/>
      <c r="Q136" s="134"/>
      <c r="R136" s="135"/>
    </row>
    <row r="137" spans="2:18" ht="12.75">
      <c r="B137" s="6" t="s">
        <v>325</v>
      </c>
      <c r="C137" s="1"/>
      <c r="D137" s="1"/>
      <c r="E137" s="1"/>
      <c r="F137" s="1"/>
      <c r="G137" s="1"/>
      <c r="H137" s="136"/>
      <c r="I137" s="136"/>
      <c r="J137" s="137"/>
      <c r="K137" s="138"/>
      <c r="L137" s="138"/>
      <c r="M137" s="138"/>
      <c r="N137" s="138"/>
      <c r="O137" s="138"/>
      <c r="P137" s="138"/>
      <c r="Q137" s="138"/>
      <c r="R137" s="139"/>
    </row>
    <row r="138" spans="2:18" ht="12.75">
      <c r="B138" s="6" t="s">
        <v>112</v>
      </c>
      <c r="C138" s="1"/>
      <c r="D138" s="1"/>
      <c r="E138" s="1"/>
      <c r="F138" s="1"/>
      <c r="G138" s="1"/>
      <c r="H138" s="136"/>
      <c r="I138" s="136"/>
      <c r="J138" s="137"/>
      <c r="K138" s="138"/>
      <c r="L138" s="138"/>
      <c r="M138" s="138"/>
      <c r="N138" s="138"/>
      <c r="O138" s="138"/>
      <c r="P138" s="138"/>
      <c r="Q138" s="138"/>
      <c r="R138" s="139"/>
    </row>
    <row r="139" spans="2:18" ht="12.75">
      <c r="B139" s="6" t="s">
        <v>149</v>
      </c>
      <c r="C139" s="1"/>
      <c r="D139" s="1"/>
      <c r="E139" s="1"/>
      <c r="F139" s="1"/>
      <c r="G139" s="1"/>
      <c r="H139" s="136"/>
      <c r="I139" s="136"/>
      <c r="J139" s="137"/>
      <c r="K139" s="138"/>
      <c r="L139" s="138"/>
      <c r="M139" s="138"/>
      <c r="N139" s="138"/>
      <c r="O139" s="138"/>
      <c r="P139" s="138"/>
      <c r="Q139" s="138"/>
      <c r="R139" s="139"/>
    </row>
    <row r="140" spans="2:18" ht="12.75">
      <c r="B140" s="6" t="s">
        <v>113</v>
      </c>
      <c r="C140" s="1"/>
      <c r="D140" s="1"/>
      <c r="E140" s="1"/>
      <c r="F140" s="1"/>
      <c r="G140" s="1"/>
      <c r="H140" s="136"/>
      <c r="I140" s="136"/>
      <c r="J140" s="137"/>
      <c r="K140" s="138"/>
      <c r="L140" s="138"/>
      <c r="M140" s="138"/>
      <c r="N140" s="138"/>
      <c r="O140" s="138"/>
      <c r="P140" s="138"/>
      <c r="Q140" s="138"/>
      <c r="R140" s="139"/>
    </row>
    <row r="141" spans="2:18" ht="12.75">
      <c r="B141" s="6" t="s">
        <v>114</v>
      </c>
      <c r="C141" s="1">
        <v>5</v>
      </c>
      <c r="D141" s="1"/>
      <c r="E141" s="1">
        <v>50</v>
      </c>
      <c r="F141" s="71"/>
      <c r="G141" s="1"/>
      <c r="H141" s="136" t="s">
        <v>133</v>
      </c>
      <c r="I141" s="136"/>
      <c r="J141" s="137" t="s">
        <v>382</v>
      </c>
      <c r="K141" s="138"/>
      <c r="L141" s="138"/>
      <c r="M141" s="138"/>
      <c r="N141" s="138"/>
      <c r="O141" s="138"/>
      <c r="P141" s="138"/>
      <c r="Q141" s="138"/>
      <c r="R141" s="139"/>
    </row>
    <row r="142" spans="2:18" ht="12.75">
      <c r="B142" s="7" t="s">
        <v>321</v>
      </c>
      <c r="C142" s="8"/>
      <c r="D142" s="8"/>
      <c r="E142" s="8"/>
      <c r="F142" s="72"/>
      <c r="G142" s="8"/>
      <c r="H142" s="140"/>
      <c r="I142" s="141"/>
      <c r="J142" s="119"/>
      <c r="K142" s="120"/>
      <c r="L142" s="120"/>
      <c r="M142" s="120"/>
      <c r="N142" s="120"/>
      <c r="O142" s="120"/>
      <c r="P142" s="120"/>
      <c r="Q142" s="120"/>
      <c r="R142" s="121"/>
    </row>
    <row r="144" spans="2:3" ht="12.75">
      <c r="B144" s="27" t="s">
        <v>279</v>
      </c>
      <c r="C144">
        <v>820</v>
      </c>
    </row>
    <row r="145" spans="2:3" ht="12.75">
      <c r="B145" s="27" t="s">
        <v>284</v>
      </c>
      <c r="C145">
        <f>SUM(Q15:Q31,Q33:Q46,Q48:Q63,Q65:Q79,Q81:Q100,Q102:Q124,Q126:Q133,E137:E142)</f>
        <v>440</v>
      </c>
    </row>
    <row r="146" spans="2:3" ht="12.75">
      <c r="B146" s="110" t="s">
        <v>237</v>
      </c>
      <c r="C146" s="111">
        <v>0</v>
      </c>
    </row>
    <row r="147" spans="2:3" ht="12.75">
      <c r="B147" s="110" t="s">
        <v>271</v>
      </c>
      <c r="C147" s="111">
        <f>SUM(G183,-C146)</f>
        <v>2500</v>
      </c>
    </row>
    <row r="148" spans="2:3" ht="12.75">
      <c r="B148" s="110" t="s">
        <v>281</v>
      </c>
      <c r="C148" s="107">
        <v>0.0625</v>
      </c>
    </row>
    <row r="151" spans="4:6" ht="12.75">
      <c r="D151" s="140" t="s">
        <v>211</v>
      </c>
      <c r="E151" s="140"/>
      <c r="F151" s="140"/>
    </row>
    <row r="152" spans="2:7" ht="12.75">
      <c r="B152" s="60" t="s">
        <v>198</v>
      </c>
      <c r="C152" s="98" t="s">
        <v>203</v>
      </c>
      <c r="D152" s="99" t="s">
        <v>209</v>
      </c>
      <c r="E152" s="99" t="s">
        <v>208</v>
      </c>
      <c r="F152" s="99" t="s">
        <v>210</v>
      </c>
      <c r="G152" s="100" t="s">
        <v>196</v>
      </c>
    </row>
    <row r="153" spans="2:7" ht="12.75">
      <c r="B153" s="107">
        <v>0.40625</v>
      </c>
      <c r="C153" s="41"/>
      <c r="D153" s="1">
        <v>500</v>
      </c>
      <c r="E153" s="1"/>
      <c r="F153" s="1"/>
      <c r="G153" s="59">
        <v>2500</v>
      </c>
    </row>
    <row r="154" spans="3:7" ht="12.75">
      <c r="C154" s="41"/>
      <c r="D154" s="1"/>
      <c r="E154" s="1"/>
      <c r="F154" s="1"/>
      <c r="G154" s="59">
        <f aca="true" t="shared" si="7" ref="G154:G180">SUM(D154*4,E154*4,F154*9)</f>
        <v>0</v>
      </c>
    </row>
    <row r="155" spans="3:7" ht="12.75">
      <c r="C155" s="41"/>
      <c r="D155" s="1"/>
      <c r="E155" s="1"/>
      <c r="F155" s="1"/>
      <c r="G155" s="59">
        <f t="shared" si="7"/>
        <v>0</v>
      </c>
    </row>
    <row r="156" spans="3:7" ht="12.75">
      <c r="C156" s="41"/>
      <c r="D156" s="1"/>
      <c r="E156" s="1"/>
      <c r="F156" s="1"/>
      <c r="G156" s="59">
        <f t="shared" si="7"/>
        <v>0</v>
      </c>
    </row>
    <row r="157" spans="2:7" ht="12.75">
      <c r="B157" s="60" t="s">
        <v>199</v>
      </c>
      <c r="C157" s="41"/>
      <c r="D157" s="1"/>
      <c r="E157" s="1"/>
      <c r="F157" s="1"/>
      <c r="G157" s="59">
        <f t="shared" si="7"/>
        <v>0</v>
      </c>
    </row>
    <row r="158" spans="2:7" ht="12.75">
      <c r="B158" s="107">
        <v>0.4791666666666667</v>
      </c>
      <c r="C158" s="41"/>
      <c r="D158" s="1"/>
      <c r="E158" s="1"/>
      <c r="F158" s="1"/>
      <c r="G158" s="59">
        <f>SUM(D158*4,E158*4,F158*9)</f>
        <v>0</v>
      </c>
    </row>
    <row r="159" spans="2:7" ht="12.75">
      <c r="B159" s="107">
        <v>0.5208333333333334</v>
      </c>
      <c r="C159" s="41"/>
      <c r="D159" s="1"/>
      <c r="E159" s="1"/>
      <c r="F159" s="1"/>
      <c r="G159" s="59">
        <f t="shared" si="7"/>
        <v>0</v>
      </c>
    </row>
    <row r="160" spans="3:7" ht="12.75">
      <c r="C160" s="41"/>
      <c r="D160" s="1"/>
      <c r="E160" s="1"/>
      <c r="F160" s="1"/>
      <c r="G160" s="59">
        <f t="shared" si="7"/>
        <v>0</v>
      </c>
    </row>
    <row r="161" spans="3:7" ht="12.75">
      <c r="C161" s="41"/>
      <c r="D161" s="25"/>
      <c r="E161" s="25"/>
      <c r="F161" s="25"/>
      <c r="G161" s="59">
        <f t="shared" si="7"/>
        <v>0</v>
      </c>
    </row>
    <row r="162" spans="2:7" ht="12.75">
      <c r="B162" s="60" t="s">
        <v>200</v>
      </c>
      <c r="C162" s="41"/>
      <c r="D162" s="25"/>
      <c r="E162" s="25"/>
      <c r="F162" s="25"/>
      <c r="G162" s="59">
        <f t="shared" si="7"/>
        <v>0</v>
      </c>
    </row>
    <row r="163" spans="2:7" ht="12.75">
      <c r="B163" s="107">
        <v>0.6041666666666666</v>
      </c>
      <c r="C163" s="41"/>
      <c r="D163" s="1"/>
      <c r="E163" s="1"/>
      <c r="F163" s="1"/>
      <c r="G163" s="59">
        <f t="shared" si="7"/>
        <v>0</v>
      </c>
    </row>
    <row r="164" spans="3:7" ht="12.75">
      <c r="C164" s="41"/>
      <c r="D164" s="25"/>
      <c r="E164" s="25"/>
      <c r="F164" s="25"/>
      <c r="G164" s="59">
        <f t="shared" si="7"/>
        <v>0</v>
      </c>
    </row>
    <row r="165" spans="3:7" ht="12.75">
      <c r="C165" s="41"/>
      <c r="D165" s="1"/>
      <c r="E165" s="1"/>
      <c r="F165" s="1"/>
      <c r="G165" s="59">
        <f t="shared" si="7"/>
        <v>0</v>
      </c>
    </row>
    <row r="166" spans="3:7" ht="12.75">
      <c r="C166" s="41"/>
      <c r="D166" s="1"/>
      <c r="E166" s="1"/>
      <c r="F166" s="1"/>
      <c r="G166" s="59">
        <f t="shared" si="7"/>
        <v>0</v>
      </c>
    </row>
    <row r="167" spans="2:7" ht="12.75">
      <c r="B167" s="112">
        <v>0.6875</v>
      </c>
      <c r="C167" s="41"/>
      <c r="D167" s="1"/>
      <c r="E167" s="1"/>
      <c r="F167" s="1"/>
      <c r="G167" s="59">
        <f t="shared" si="7"/>
        <v>0</v>
      </c>
    </row>
    <row r="168" spans="2:7" ht="12.75">
      <c r="B168" s="107">
        <v>0.7083333333333334</v>
      </c>
      <c r="C168" s="41"/>
      <c r="D168" s="1"/>
      <c r="E168" s="1"/>
      <c r="F168" s="1"/>
      <c r="G168" s="59">
        <f t="shared" si="7"/>
        <v>0</v>
      </c>
    </row>
    <row r="169" spans="2:7" ht="12.75">
      <c r="B169" s="107">
        <v>0.8229166666666666</v>
      </c>
      <c r="C169" s="41"/>
      <c r="D169" s="1"/>
      <c r="E169" s="1"/>
      <c r="F169" s="1"/>
      <c r="G169" s="59">
        <f t="shared" si="7"/>
        <v>0</v>
      </c>
    </row>
    <row r="170" spans="3:7" ht="12.75">
      <c r="C170" s="41"/>
      <c r="D170" s="1"/>
      <c r="E170" s="1"/>
      <c r="F170" s="1"/>
      <c r="G170" s="59">
        <f t="shared" si="7"/>
        <v>0</v>
      </c>
    </row>
    <row r="171" spans="3:7" ht="12.75">
      <c r="C171" s="41"/>
      <c r="D171" s="25"/>
      <c r="E171" s="25"/>
      <c r="F171" s="25"/>
      <c r="G171" s="59">
        <f t="shared" si="7"/>
        <v>0</v>
      </c>
    </row>
    <row r="172" spans="2:7" ht="12.75">
      <c r="B172" s="60" t="s">
        <v>201</v>
      </c>
      <c r="C172" s="41"/>
      <c r="D172" s="1"/>
      <c r="E172" s="1"/>
      <c r="F172" s="1"/>
      <c r="G172" s="59">
        <f t="shared" si="7"/>
        <v>0</v>
      </c>
    </row>
    <row r="173" spans="2:7" ht="12.75">
      <c r="B173" s="107">
        <v>0.9270833333333334</v>
      </c>
      <c r="C173" s="41"/>
      <c r="D173" s="25"/>
      <c r="E173" s="25"/>
      <c r="F173" s="25"/>
      <c r="G173" s="59">
        <f t="shared" si="7"/>
        <v>0</v>
      </c>
    </row>
    <row r="174" spans="2:7" ht="12.75">
      <c r="B174" s="107"/>
      <c r="C174" s="41"/>
      <c r="D174" s="1"/>
      <c r="E174" s="1"/>
      <c r="F174" s="1"/>
      <c r="G174" s="59">
        <f t="shared" si="7"/>
        <v>0</v>
      </c>
    </row>
    <row r="175" spans="3:7" ht="12.75">
      <c r="C175" s="41"/>
      <c r="D175" s="1"/>
      <c r="E175" s="1"/>
      <c r="F175" s="1"/>
      <c r="G175" s="59">
        <f t="shared" si="7"/>
        <v>0</v>
      </c>
    </row>
    <row r="176" spans="3:7" ht="12.75">
      <c r="C176" s="41"/>
      <c r="D176" s="25"/>
      <c r="E176" s="25"/>
      <c r="F176" s="25"/>
      <c r="G176" s="59">
        <f t="shared" si="7"/>
        <v>0</v>
      </c>
    </row>
    <row r="177" spans="2:7" ht="12.75">
      <c r="B177" s="60" t="s">
        <v>202</v>
      </c>
      <c r="C177" s="41"/>
      <c r="D177" s="1"/>
      <c r="E177" s="1"/>
      <c r="F177" s="1"/>
      <c r="G177" s="59">
        <f t="shared" si="7"/>
        <v>0</v>
      </c>
    </row>
    <row r="178" spans="2:7" ht="12.75">
      <c r="B178" s="107">
        <v>0</v>
      </c>
      <c r="C178" s="41"/>
      <c r="D178" s="1"/>
      <c r="E178" s="1"/>
      <c r="F178" s="1"/>
      <c r="G178" s="59">
        <f t="shared" si="7"/>
        <v>0</v>
      </c>
    </row>
    <row r="179" spans="3:7" ht="12.75">
      <c r="C179" s="41"/>
      <c r="D179" s="25"/>
      <c r="E179" s="25"/>
      <c r="F179" s="25"/>
      <c r="G179" s="59">
        <f t="shared" si="7"/>
        <v>0</v>
      </c>
    </row>
    <row r="180" spans="2:7" ht="12.75">
      <c r="B180" s="8"/>
      <c r="C180" s="97"/>
      <c r="D180" s="8"/>
      <c r="E180" s="8"/>
      <c r="F180" s="8"/>
      <c r="G180" s="60">
        <f t="shared" si="7"/>
        <v>0</v>
      </c>
    </row>
    <row r="181" spans="2:7" ht="12.75">
      <c r="B181" t="s">
        <v>217</v>
      </c>
      <c r="C181" s="41"/>
      <c r="D181" s="1">
        <f>SUM(D153:D180)</f>
        <v>500</v>
      </c>
      <c r="E181" s="1">
        <f>SUM(E153:E180)</f>
        <v>0</v>
      </c>
      <c r="F181" s="1">
        <f>SUM(F153:F180)</f>
        <v>0</v>
      </c>
      <c r="G181" s="59"/>
    </row>
    <row r="182" spans="2:7" ht="12.75">
      <c r="B182" t="s">
        <v>218</v>
      </c>
      <c r="C182" s="41"/>
      <c r="D182" s="104">
        <f>(D181/(D181+E181+F181))</f>
        <v>1</v>
      </c>
      <c r="E182" s="105">
        <f>(E181/(D181+E181+F181))</f>
        <v>0</v>
      </c>
      <c r="F182" s="106">
        <f>(F181/(D181+E181+F181))</f>
        <v>0</v>
      </c>
      <c r="G182" s="59"/>
    </row>
    <row r="183" spans="3:7" ht="12.75">
      <c r="C183" s="98"/>
      <c r="D183" s="99"/>
      <c r="E183" s="99"/>
      <c r="F183" s="101" t="s">
        <v>197</v>
      </c>
      <c r="G183" s="103">
        <f>SUM(G153:G182)</f>
        <v>2500</v>
      </c>
    </row>
    <row r="184" spans="3:5" ht="12.75">
      <c r="C184" s="1"/>
      <c r="D184" s="1"/>
      <c r="E184" s="1"/>
    </row>
    <row r="185" spans="5:7" ht="12.75">
      <c r="E185" t="s">
        <v>236</v>
      </c>
      <c r="G185" s="109">
        <f>SUM(G159:G162)</f>
        <v>0</v>
      </c>
    </row>
  </sheetData>
  <sheetProtection/>
  <mergeCells count="32">
    <mergeCell ref="H141:I141"/>
    <mergeCell ref="J141:R141"/>
    <mergeCell ref="H138:I138"/>
    <mergeCell ref="J138:R138"/>
    <mergeCell ref="H140:I140"/>
    <mergeCell ref="R86:R87"/>
    <mergeCell ref="J136:R136"/>
    <mergeCell ref="H142:I142"/>
    <mergeCell ref="J142:R142"/>
    <mergeCell ref="D151:F151"/>
    <mergeCell ref="J137:R137"/>
    <mergeCell ref="E13:F13"/>
    <mergeCell ref="G13:H13"/>
    <mergeCell ref="J140:R140"/>
    <mergeCell ref="O13:P13"/>
    <mergeCell ref="H135:I135"/>
    <mergeCell ref="J135:R135"/>
    <mergeCell ref="R30:R31"/>
    <mergeCell ref="R49:R50"/>
    <mergeCell ref="M13:N13"/>
    <mergeCell ref="H139:I139"/>
    <mergeCell ref="J139:R139"/>
    <mergeCell ref="H137:I137"/>
    <mergeCell ref="R62:R63"/>
    <mergeCell ref="J4:K4"/>
    <mergeCell ref="C9:P9"/>
    <mergeCell ref="Q9:Q12"/>
    <mergeCell ref="C10:P10"/>
    <mergeCell ref="C13:D13"/>
    <mergeCell ref="H136:I136"/>
    <mergeCell ref="I13:J13"/>
    <mergeCell ref="K13:L13"/>
  </mergeCells>
  <dataValidations count="2">
    <dataValidation type="list" allowBlank="1" sqref="H136:H142 I140:I142 I136:I138">
      <formula1>$S$9:$S$11</formula1>
    </dataValidation>
    <dataValidation type="list" allowBlank="1" showInputMessage="1" showErrorMessage="1" sqref="C4">
      <formula1>$S$4:$S$5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S186"/>
  <sheetViews>
    <sheetView zoomScale="72" zoomScaleNormal="72" zoomScalePageLayoutView="0" workbookViewId="0" topLeftCell="A16">
      <selection activeCell="C147" sqref="C147"/>
    </sheetView>
  </sheetViews>
  <sheetFormatPr defaultColWidth="11.7109375" defaultRowHeight="12.75"/>
  <cols>
    <col min="1" max="1" width="1.7109375" style="0" customWidth="1"/>
    <col min="2" max="2" width="36.421875" style="0" customWidth="1"/>
    <col min="3" max="3" width="13.00390625" style="0" customWidth="1"/>
    <col min="4" max="5" width="11.140625" style="0" customWidth="1"/>
    <col min="6" max="7" width="11.7109375" style="0" customWidth="1"/>
    <col min="8" max="8" width="11.00390625" style="0" customWidth="1"/>
    <col min="9" max="9" width="9.57421875" style="0" customWidth="1"/>
    <col min="10" max="10" width="11.00390625" style="0" customWidth="1"/>
    <col min="11" max="11" width="9.57421875" style="0" customWidth="1"/>
    <col min="12" max="12" width="11.00390625" style="0" customWidth="1"/>
    <col min="13" max="13" width="9.57421875" style="0" customWidth="1"/>
    <col min="14" max="14" width="11.00390625" style="0" customWidth="1"/>
    <col min="15" max="15" width="9.57421875" style="0" customWidth="1"/>
    <col min="16" max="16" width="11.00390625" style="0" customWidth="1"/>
    <col min="17" max="17" width="16.00390625" style="0" customWidth="1"/>
    <col min="18" max="18" width="52.57421875" style="0" customWidth="1"/>
    <col min="19" max="19" width="23.140625" style="0" customWidth="1"/>
  </cols>
  <sheetData>
    <row r="1" ht="7.5" customHeight="1"/>
    <row r="2" spans="2:3" ht="15">
      <c r="B2" s="70">
        <f>Lunes!B2+6</f>
        <v>40230</v>
      </c>
      <c r="C2" s="2"/>
    </row>
    <row r="3" spans="2:19" ht="12.75">
      <c r="B3" s="15" t="s">
        <v>138</v>
      </c>
      <c r="C3" s="20"/>
      <c r="D3" s="10"/>
      <c r="E3" s="10"/>
      <c r="F3" s="10"/>
      <c r="G3" s="10"/>
      <c r="H3" s="10"/>
      <c r="I3" s="10"/>
      <c r="J3" s="10"/>
      <c r="K3" s="10"/>
      <c r="L3" s="16"/>
      <c r="M3" s="16"/>
      <c r="N3" s="16"/>
      <c r="O3" s="16"/>
      <c r="P3" s="17"/>
      <c r="Q3" s="48"/>
      <c r="R3" s="65" t="s">
        <v>139</v>
      </c>
      <c r="S3" s="17" t="s">
        <v>150</v>
      </c>
    </row>
    <row r="4" spans="2:19" ht="12.75">
      <c r="B4" s="36" t="s">
        <v>153</v>
      </c>
      <c r="C4" s="35" t="s">
        <v>151</v>
      </c>
      <c r="D4" s="40"/>
      <c r="E4" s="45"/>
      <c r="F4" s="44" t="s">
        <v>146</v>
      </c>
      <c r="G4" s="44"/>
      <c r="H4" s="44"/>
      <c r="I4" s="44"/>
      <c r="J4" s="122" t="str">
        <f>IF(C4=S4,IF(J5&lt;=18.5,"Bajo Peso",IF(J5&lt;=24.9,"Peso Adecuado",IF(J5&lt;=29.9,"Sobrepeso",IF(J5&lt;=34.9,"Obesidad","Obesidad Severa")))),IF(J5&lt;=18.5,"Bajo Peso",IF(J5&lt;=24.9,"Peso Adecuado",IF(J5&lt;=29.9,"Sobrepeso",IF(J5&lt;=34.9,"Obesidad","Obesidad Severa")))))</f>
        <v>Peso Adecuado</v>
      </c>
      <c r="K4" s="122"/>
      <c r="N4" s="25"/>
      <c r="O4" s="25"/>
      <c r="P4" s="25"/>
      <c r="Q4" s="50"/>
      <c r="R4" s="62"/>
      <c r="S4" s="59" t="s">
        <v>151</v>
      </c>
    </row>
    <row r="5" spans="2:19" ht="12.75">
      <c r="B5" s="37" t="s">
        <v>143</v>
      </c>
      <c r="C5" s="35">
        <v>25</v>
      </c>
      <c r="D5" s="41"/>
      <c r="E5" s="1"/>
      <c r="F5" s="32" t="s">
        <v>141</v>
      </c>
      <c r="G5" s="32"/>
      <c r="H5" s="32"/>
      <c r="I5" s="32"/>
      <c r="J5" s="28">
        <f>C7/POWER(C6/100,2)</f>
        <v>21.73472147106544</v>
      </c>
      <c r="O5" s="25"/>
      <c r="P5" s="25"/>
      <c r="Q5" s="18"/>
      <c r="R5" s="62"/>
      <c r="S5" s="60" t="s">
        <v>152</v>
      </c>
    </row>
    <row r="6" spans="2:18" ht="12.75">
      <c r="B6" s="37" t="s">
        <v>142</v>
      </c>
      <c r="C6" s="35">
        <v>172</v>
      </c>
      <c r="D6" s="41"/>
      <c r="E6" s="1"/>
      <c r="F6" s="31" t="s">
        <v>145</v>
      </c>
      <c r="G6" s="31"/>
      <c r="H6" s="31"/>
      <c r="I6" s="31"/>
      <c r="J6" s="29">
        <f>IF(C4=S4,((-98.42+(4.15*(C8*0.3937))-0.082*(C7*2.2))/(C7*2.2)),((-76.76+(4.15*(C8*0.3937))-0.082*(C7*2.2))/(C7*2.2)))</f>
        <v>0.1578010391630144</v>
      </c>
      <c r="K6" s="21"/>
      <c r="O6" s="21"/>
      <c r="P6" s="21"/>
      <c r="Q6" s="18"/>
      <c r="R6" s="62"/>
    </row>
    <row r="7" spans="2:19" ht="12.75">
      <c r="B7" s="24" t="s">
        <v>140</v>
      </c>
      <c r="C7" s="35">
        <v>64.3</v>
      </c>
      <c r="D7" s="42"/>
      <c r="E7" s="46"/>
      <c r="F7" s="31" t="s">
        <v>144</v>
      </c>
      <c r="G7" s="31"/>
      <c r="H7" s="31"/>
      <c r="I7" s="31"/>
      <c r="J7" s="30">
        <f>IF(C4=S4,66.473+(13.751*C7)+(5.0033*C6)-(6.55*C5),66.551+(9.463*C7)+(4.8496*C6)-(4.6756*C5))</f>
        <v>1647.4798999999998</v>
      </c>
      <c r="K7" s="21"/>
      <c r="O7" s="21"/>
      <c r="P7" s="21"/>
      <c r="Q7" s="18"/>
      <c r="R7" s="62"/>
      <c r="S7" s="3"/>
    </row>
    <row r="8" spans="2:19" ht="12.75">
      <c r="B8" s="38" t="s">
        <v>147</v>
      </c>
      <c r="C8" s="39">
        <v>81</v>
      </c>
      <c r="D8" s="43"/>
      <c r="E8" s="47"/>
      <c r="F8" s="26"/>
      <c r="G8" s="26"/>
      <c r="H8" s="26"/>
      <c r="I8" s="8"/>
      <c r="J8" s="8"/>
      <c r="K8" s="8"/>
      <c r="L8" s="8"/>
      <c r="M8" s="8"/>
      <c r="N8" s="26"/>
      <c r="O8" s="26"/>
      <c r="P8" s="26"/>
      <c r="Q8" s="18"/>
      <c r="R8" s="62"/>
      <c r="S8" s="61" t="s">
        <v>134</v>
      </c>
    </row>
    <row r="9" spans="2:19" ht="12.75" customHeight="1">
      <c r="B9" s="22" t="s">
        <v>137</v>
      </c>
      <c r="C9" s="123" t="s">
        <v>361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 t="s">
        <v>280</v>
      </c>
      <c r="R9" s="62"/>
      <c r="S9" s="59" t="s">
        <v>133</v>
      </c>
    </row>
    <row r="10" spans="2:19" ht="12.75">
      <c r="B10" s="23" t="s">
        <v>139</v>
      </c>
      <c r="C10" s="126" t="s">
        <v>349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4"/>
      <c r="R10" s="62"/>
      <c r="S10" s="59" t="s">
        <v>135</v>
      </c>
    </row>
    <row r="11" spans="2:19" ht="12.75">
      <c r="B11" s="34" t="s">
        <v>154</v>
      </c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24"/>
      <c r="R11" s="62"/>
      <c r="S11" s="60" t="s">
        <v>136</v>
      </c>
    </row>
    <row r="12" spans="17:18" ht="12.75">
      <c r="Q12" s="125"/>
      <c r="R12" s="62"/>
    </row>
    <row r="13" spans="2:18" ht="12" customHeight="1">
      <c r="B13" s="4" t="s">
        <v>109</v>
      </c>
      <c r="C13" s="127" t="s">
        <v>121</v>
      </c>
      <c r="D13" s="127"/>
      <c r="E13" s="127" t="s">
        <v>122</v>
      </c>
      <c r="F13" s="127"/>
      <c r="G13" s="127" t="s">
        <v>123</v>
      </c>
      <c r="H13" s="127"/>
      <c r="I13" s="127" t="s">
        <v>124</v>
      </c>
      <c r="J13" s="127"/>
      <c r="K13" s="127" t="s">
        <v>125</v>
      </c>
      <c r="L13" s="127"/>
      <c r="M13" s="127" t="s">
        <v>126</v>
      </c>
      <c r="N13" s="127"/>
      <c r="O13" s="127" t="s">
        <v>158</v>
      </c>
      <c r="P13" s="128"/>
      <c r="Q13" s="13" t="s">
        <v>157</v>
      </c>
      <c r="R13" s="113"/>
    </row>
    <row r="14" spans="2:18" ht="12" customHeight="1">
      <c r="B14" s="9" t="s">
        <v>1</v>
      </c>
      <c r="C14" s="13" t="s">
        <v>127</v>
      </c>
      <c r="D14" s="14" t="s">
        <v>128</v>
      </c>
      <c r="E14" s="13" t="s">
        <v>127</v>
      </c>
      <c r="F14" s="14" t="s">
        <v>128</v>
      </c>
      <c r="G14" s="13" t="s">
        <v>127</v>
      </c>
      <c r="H14" s="14" t="s">
        <v>128</v>
      </c>
      <c r="I14" s="13" t="s">
        <v>127</v>
      </c>
      <c r="J14" s="14" t="s">
        <v>128</v>
      </c>
      <c r="K14" s="13" t="s">
        <v>127</v>
      </c>
      <c r="L14" s="14" t="s">
        <v>128</v>
      </c>
      <c r="M14" s="13" t="s">
        <v>127</v>
      </c>
      <c r="N14" s="14" t="s">
        <v>128</v>
      </c>
      <c r="O14" s="13" t="s">
        <v>127</v>
      </c>
      <c r="P14" s="49" t="s">
        <v>128</v>
      </c>
      <c r="Q14" s="18">
        <f>SUM(D14,F14,H14,J14,L14,N14,P14)*1</f>
        <v>0</v>
      </c>
      <c r="R14" s="62"/>
    </row>
    <row r="15" spans="2:18" ht="12" customHeight="1">
      <c r="B15" s="5" t="s">
        <v>253</v>
      </c>
      <c r="C15" s="77"/>
      <c r="D15" s="79"/>
      <c r="E15" s="77"/>
      <c r="F15" s="79"/>
      <c r="G15" s="77"/>
      <c r="H15" s="79"/>
      <c r="I15" s="77"/>
      <c r="J15" s="79"/>
      <c r="K15" s="77"/>
      <c r="L15" s="79"/>
      <c r="M15" s="77"/>
      <c r="N15" s="79"/>
      <c r="O15" s="77"/>
      <c r="P15" s="79"/>
      <c r="Q15" s="18">
        <f aca="true" t="shared" si="0" ref="Q15:Q31">SUM(D15,F15,H15,J15,L15,N15,P15)*1</f>
        <v>0</v>
      </c>
      <c r="R15" s="62"/>
    </row>
    <row r="16" spans="2:18" ht="12" customHeight="1">
      <c r="B16" s="5" t="s">
        <v>314</v>
      </c>
      <c r="C16" s="77"/>
      <c r="D16" s="79"/>
      <c r="E16" s="77"/>
      <c r="F16" s="79"/>
      <c r="G16" s="77"/>
      <c r="H16" s="79"/>
      <c r="I16" s="77"/>
      <c r="J16" s="79"/>
      <c r="K16" s="77"/>
      <c r="L16" s="79"/>
      <c r="M16" s="77"/>
      <c r="N16" s="79"/>
      <c r="O16" s="77"/>
      <c r="P16" s="79"/>
      <c r="Q16" s="18">
        <f t="shared" si="0"/>
        <v>0</v>
      </c>
      <c r="R16" s="62"/>
    </row>
    <row r="17" spans="2:18" ht="12" customHeight="1">
      <c r="B17" s="5" t="s">
        <v>6</v>
      </c>
      <c r="C17" s="77"/>
      <c r="D17" s="79"/>
      <c r="E17" s="77"/>
      <c r="F17" s="79"/>
      <c r="G17" s="77"/>
      <c r="H17" s="79"/>
      <c r="I17" s="77"/>
      <c r="J17" s="79"/>
      <c r="K17" s="77"/>
      <c r="L17" s="79"/>
      <c r="M17" s="77"/>
      <c r="N17" s="79"/>
      <c r="O17" s="77"/>
      <c r="P17" s="79"/>
      <c r="Q17" s="18">
        <f t="shared" si="0"/>
        <v>0</v>
      </c>
      <c r="R17" s="62"/>
    </row>
    <row r="18" spans="2:18" ht="12" customHeight="1">
      <c r="B18" s="5" t="s">
        <v>8</v>
      </c>
      <c r="C18" s="77"/>
      <c r="D18" s="79"/>
      <c r="E18" s="77"/>
      <c r="F18" s="79"/>
      <c r="G18" s="77"/>
      <c r="H18" s="79"/>
      <c r="I18" s="77"/>
      <c r="J18" s="79"/>
      <c r="K18" s="77"/>
      <c r="L18" s="79"/>
      <c r="M18" s="77"/>
      <c r="N18" s="79"/>
      <c r="O18" s="77"/>
      <c r="P18" s="79"/>
      <c r="Q18" s="18">
        <f t="shared" si="0"/>
        <v>0</v>
      </c>
      <c r="R18" s="62"/>
    </row>
    <row r="19" spans="2:18" ht="12" customHeight="1">
      <c r="B19" s="5" t="s">
        <v>10</v>
      </c>
      <c r="C19" s="77"/>
      <c r="D19" s="79"/>
      <c r="E19" s="77"/>
      <c r="F19" s="79"/>
      <c r="G19" s="77"/>
      <c r="H19" s="79"/>
      <c r="I19" s="77"/>
      <c r="J19" s="79"/>
      <c r="K19" s="77"/>
      <c r="L19" s="79"/>
      <c r="M19" s="77"/>
      <c r="N19" s="79"/>
      <c r="O19" s="77"/>
      <c r="P19" s="79"/>
      <c r="Q19" s="18">
        <f t="shared" si="0"/>
        <v>0</v>
      </c>
      <c r="R19" s="62"/>
    </row>
    <row r="20" spans="2:18" ht="12" customHeight="1">
      <c r="B20" s="5" t="s">
        <v>190</v>
      </c>
      <c r="C20" s="77"/>
      <c r="D20" s="79"/>
      <c r="E20" s="77"/>
      <c r="F20" s="79"/>
      <c r="G20" s="77"/>
      <c r="H20" s="79"/>
      <c r="I20" s="77"/>
      <c r="J20" s="79"/>
      <c r="K20" s="77"/>
      <c r="L20" s="79"/>
      <c r="M20" s="77"/>
      <c r="N20" s="79"/>
      <c r="O20" s="77"/>
      <c r="P20" s="79"/>
      <c r="Q20" s="18">
        <f t="shared" si="0"/>
        <v>0</v>
      </c>
      <c r="R20" s="62"/>
    </row>
    <row r="21" spans="2:18" ht="12" customHeight="1">
      <c r="B21" s="5" t="s">
        <v>13</v>
      </c>
      <c r="C21" s="77"/>
      <c r="D21" s="79"/>
      <c r="E21" s="77"/>
      <c r="F21" s="79"/>
      <c r="G21" s="77"/>
      <c r="H21" s="79"/>
      <c r="I21" s="77"/>
      <c r="J21" s="79"/>
      <c r="K21" s="77"/>
      <c r="L21" s="79"/>
      <c r="M21" s="77"/>
      <c r="N21" s="79"/>
      <c r="O21" s="77"/>
      <c r="P21" s="79"/>
      <c r="Q21" s="18">
        <f t="shared" si="0"/>
        <v>0</v>
      </c>
      <c r="R21" s="62"/>
    </row>
    <row r="22" spans="2:18" ht="12" customHeight="1">
      <c r="B22" s="5" t="s">
        <v>15</v>
      </c>
      <c r="C22" s="77"/>
      <c r="D22" s="79"/>
      <c r="E22" s="77"/>
      <c r="F22" s="79"/>
      <c r="G22" s="77"/>
      <c r="H22" s="79"/>
      <c r="I22" s="77"/>
      <c r="J22" s="79"/>
      <c r="K22" s="77"/>
      <c r="L22" s="79"/>
      <c r="M22" s="77"/>
      <c r="N22" s="79"/>
      <c r="O22" s="77"/>
      <c r="P22" s="79"/>
      <c r="Q22" s="18">
        <f t="shared" si="0"/>
        <v>0</v>
      </c>
      <c r="R22" s="62"/>
    </row>
    <row r="23" spans="2:18" ht="12" customHeight="1">
      <c r="B23" s="5" t="s">
        <v>17</v>
      </c>
      <c r="C23" s="77"/>
      <c r="D23" s="79"/>
      <c r="E23" s="77"/>
      <c r="F23" s="80"/>
      <c r="G23" s="77"/>
      <c r="H23" s="80"/>
      <c r="I23" s="77"/>
      <c r="J23" s="80"/>
      <c r="K23" s="77"/>
      <c r="L23" s="79"/>
      <c r="M23" s="77"/>
      <c r="N23" s="79"/>
      <c r="O23" s="77"/>
      <c r="P23" s="79"/>
      <c r="Q23" s="18">
        <f t="shared" si="0"/>
        <v>0</v>
      </c>
      <c r="R23" s="62"/>
    </row>
    <row r="24" spans="2:18" ht="12" customHeight="1">
      <c r="B24" s="5" t="s">
        <v>3</v>
      </c>
      <c r="C24" s="77"/>
      <c r="D24" s="79"/>
      <c r="E24" s="77"/>
      <c r="F24" s="79"/>
      <c r="G24" s="77"/>
      <c r="H24" s="79"/>
      <c r="I24" s="77"/>
      <c r="J24" s="79"/>
      <c r="K24" s="77"/>
      <c r="L24" s="79"/>
      <c r="M24" s="77"/>
      <c r="N24" s="79"/>
      <c r="O24" s="77"/>
      <c r="P24" s="79"/>
      <c r="Q24" s="18">
        <f t="shared" si="0"/>
        <v>0</v>
      </c>
      <c r="R24" s="62"/>
    </row>
    <row r="25" spans="2:18" ht="12" customHeight="1">
      <c r="B25" s="5" t="s">
        <v>5</v>
      </c>
      <c r="C25" s="77"/>
      <c r="D25" s="79"/>
      <c r="E25" s="77"/>
      <c r="F25" s="79"/>
      <c r="G25" s="77"/>
      <c r="H25" s="79"/>
      <c r="I25" s="77"/>
      <c r="J25" s="79"/>
      <c r="K25" s="77"/>
      <c r="L25" s="79"/>
      <c r="M25" s="77"/>
      <c r="N25" s="79"/>
      <c r="O25" s="77"/>
      <c r="P25" s="79"/>
      <c r="Q25" s="18">
        <f t="shared" si="0"/>
        <v>0</v>
      </c>
      <c r="R25" s="62"/>
    </row>
    <row r="26" spans="2:18" ht="12" customHeight="1">
      <c r="B26" s="5" t="s">
        <v>7</v>
      </c>
      <c r="C26" s="77"/>
      <c r="D26" s="79"/>
      <c r="E26" s="77"/>
      <c r="F26" s="79"/>
      <c r="G26" s="77"/>
      <c r="H26" s="79"/>
      <c r="I26" s="77"/>
      <c r="J26" s="79"/>
      <c r="K26" s="77"/>
      <c r="L26" s="79"/>
      <c r="M26" s="77"/>
      <c r="N26" s="79"/>
      <c r="O26" s="77"/>
      <c r="P26" s="79"/>
      <c r="Q26" s="18">
        <f t="shared" si="0"/>
        <v>0</v>
      </c>
      <c r="R26" s="63"/>
    </row>
    <row r="27" spans="2:18" ht="12" customHeight="1">
      <c r="B27" s="5" t="s">
        <v>9</v>
      </c>
      <c r="C27" s="77"/>
      <c r="D27" s="79"/>
      <c r="E27" s="77"/>
      <c r="F27" s="79"/>
      <c r="G27" s="77"/>
      <c r="H27" s="79"/>
      <c r="I27" s="77"/>
      <c r="J27" s="79"/>
      <c r="K27" s="77"/>
      <c r="L27" s="79"/>
      <c r="M27" s="77"/>
      <c r="N27" s="79"/>
      <c r="O27" s="77"/>
      <c r="P27" s="79"/>
      <c r="Q27" s="18">
        <f t="shared" si="0"/>
        <v>0</v>
      </c>
      <c r="R27" s="62"/>
    </row>
    <row r="28" spans="2:18" ht="12" customHeight="1">
      <c r="B28" s="5" t="s">
        <v>11</v>
      </c>
      <c r="C28" s="77"/>
      <c r="D28" s="79"/>
      <c r="E28" s="77"/>
      <c r="F28" s="79"/>
      <c r="G28" s="77"/>
      <c r="H28" s="79"/>
      <c r="I28" s="77"/>
      <c r="J28" s="79"/>
      <c r="K28" s="77"/>
      <c r="L28" s="79"/>
      <c r="M28" s="77"/>
      <c r="N28" s="79"/>
      <c r="O28" s="77"/>
      <c r="P28" s="79"/>
      <c r="Q28" s="18">
        <f t="shared" si="0"/>
        <v>0</v>
      </c>
      <c r="R28" s="62"/>
    </row>
    <row r="29" spans="2:18" ht="12" customHeight="1">
      <c r="B29" s="5" t="s">
        <v>12</v>
      </c>
      <c r="C29" s="77"/>
      <c r="D29" s="79"/>
      <c r="E29" s="77"/>
      <c r="F29" s="79"/>
      <c r="G29" s="77"/>
      <c r="H29" s="79"/>
      <c r="I29" s="77"/>
      <c r="J29" s="79"/>
      <c r="K29" s="77"/>
      <c r="L29" s="79"/>
      <c r="M29" s="77"/>
      <c r="N29" s="79"/>
      <c r="O29" s="77"/>
      <c r="P29" s="79"/>
      <c r="Q29" s="18">
        <f t="shared" si="0"/>
        <v>0</v>
      </c>
      <c r="R29" s="62"/>
    </row>
    <row r="30" spans="2:18" ht="12" customHeight="1">
      <c r="B30" s="5" t="s">
        <v>14</v>
      </c>
      <c r="C30" s="77">
        <v>0</v>
      </c>
      <c r="D30" s="79">
        <v>25</v>
      </c>
      <c r="E30" s="77">
        <v>0</v>
      </c>
      <c r="F30" s="79">
        <v>15</v>
      </c>
      <c r="G30" s="77">
        <v>0</v>
      </c>
      <c r="H30" s="79">
        <v>13</v>
      </c>
      <c r="I30" s="77">
        <v>0</v>
      </c>
      <c r="J30" s="79">
        <v>10</v>
      </c>
      <c r="K30" s="77"/>
      <c r="L30" s="79"/>
      <c r="M30" s="77"/>
      <c r="N30" s="79"/>
      <c r="O30" s="77"/>
      <c r="P30" s="79"/>
      <c r="Q30" s="18">
        <f t="shared" si="0"/>
        <v>63</v>
      </c>
      <c r="R30" s="62"/>
    </row>
    <row r="31" spans="2:18" ht="12" customHeight="1">
      <c r="B31" s="5" t="s">
        <v>348</v>
      </c>
      <c r="C31" s="77"/>
      <c r="D31" s="79"/>
      <c r="E31" s="77"/>
      <c r="F31" s="79"/>
      <c r="G31" s="77"/>
      <c r="H31" s="79"/>
      <c r="I31" s="77"/>
      <c r="J31" s="79"/>
      <c r="K31" s="77"/>
      <c r="L31" s="79"/>
      <c r="M31" s="77"/>
      <c r="N31" s="79"/>
      <c r="O31" s="77"/>
      <c r="P31" s="79"/>
      <c r="Q31" s="18">
        <f t="shared" si="0"/>
        <v>0</v>
      </c>
      <c r="R31" s="62"/>
    </row>
    <row r="32" spans="2:18" ht="12" customHeight="1">
      <c r="B32" s="11" t="s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66"/>
      <c r="R32" s="67"/>
    </row>
    <row r="33" spans="2:18" ht="12" customHeight="1">
      <c r="B33" s="6" t="s">
        <v>19</v>
      </c>
      <c r="C33" s="77"/>
      <c r="D33" s="79"/>
      <c r="E33" s="77"/>
      <c r="F33" s="79"/>
      <c r="G33" s="77"/>
      <c r="H33" s="79"/>
      <c r="I33" s="77"/>
      <c r="J33" s="79"/>
      <c r="K33" s="77"/>
      <c r="L33" s="79"/>
      <c r="M33" s="77"/>
      <c r="N33" s="79"/>
      <c r="O33" s="77"/>
      <c r="P33" s="79"/>
      <c r="Q33" s="18">
        <f aca="true" t="shared" si="1" ref="Q33:Q46">SUM(D33,F33,H33,J33,L33,N33,P33)*1</f>
        <v>0</v>
      </c>
      <c r="R33" s="62"/>
    </row>
    <row r="34" spans="2:18" ht="12" customHeight="1">
      <c r="B34" s="6" t="s">
        <v>21</v>
      </c>
      <c r="C34" s="77"/>
      <c r="D34" s="79"/>
      <c r="E34" s="77"/>
      <c r="F34" s="79"/>
      <c r="G34" s="77"/>
      <c r="H34" s="79"/>
      <c r="I34" s="77"/>
      <c r="J34" s="79"/>
      <c r="K34" s="77"/>
      <c r="L34" s="79"/>
      <c r="M34" s="77"/>
      <c r="N34" s="79"/>
      <c r="O34" s="77"/>
      <c r="P34" s="79"/>
      <c r="Q34" s="18">
        <f t="shared" si="1"/>
        <v>0</v>
      </c>
      <c r="R34" s="62"/>
    </row>
    <row r="35" spans="2:18" ht="12" customHeight="1">
      <c r="B35" s="6" t="s">
        <v>23</v>
      </c>
      <c r="C35" s="77"/>
      <c r="D35" s="79"/>
      <c r="E35" s="77"/>
      <c r="F35" s="79"/>
      <c r="G35" s="77"/>
      <c r="H35" s="79"/>
      <c r="I35" s="77"/>
      <c r="J35" s="79"/>
      <c r="K35" s="77"/>
      <c r="L35" s="79"/>
      <c r="M35" s="77"/>
      <c r="N35" s="79"/>
      <c r="O35" s="77"/>
      <c r="P35" s="79"/>
      <c r="Q35" s="18">
        <f t="shared" si="1"/>
        <v>0</v>
      </c>
      <c r="R35" s="62"/>
    </row>
    <row r="36" spans="2:18" ht="12" customHeight="1">
      <c r="B36" s="6" t="s">
        <v>25</v>
      </c>
      <c r="C36" s="77"/>
      <c r="D36" s="79"/>
      <c r="E36" s="77"/>
      <c r="F36" s="79"/>
      <c r="G36" s="77"/>
      <c r="H36" s="79"/>
      <c r="I36" s="77"/>
      <c r="J36" s="79"/>
      <c r="K36" s="77"/>
      <c r="L36" s="79"/>
      <c r="M36" s="77"/>
      <c r="N36" s="79"/>
      <c r="O36" s="77"/>
      <c r="P36" s="79"/>
      <c r="Q36" s="18">
        <f t="shared" si="1"/>
        <v>0</v>
      </c>
      <c r="R36" s="62"/>
    </row>
    <row r="37" spans="2:18" ht="12" customHeight="1">
      <c r="B37" s="6" t="s">
        <v>27</v>
      </c>
      <c r="C37" s="77"/>
      <c r="D37" s="79"/>
      <c r="E37" s="77"/>
      <c r="F37" s="79"/>
      <c r="G37" s="77"/>
      <c r="H37" s="79"/>
      <c r="I37" s="77"/>
      <c r="J37" s="79"/>
      <c r="K37" s="77"/>
      <c r="L37" s="79"/>
      <c r="M37" s="77"/>
      <c r="N37" s="79"/>
      <c r="O37" s="77"/>
      <c r="P37" s="79"/>
      <c r="Q37" s="18">
        <f t="shared" si="1"/>
        <v>0</v>
      </c>
      <c r="R37" s="62"/>
    </row>
    <row r="38" spans="2:18" ht="12" customHeight="1">
      <c r="B38" s="6" t="s">
        <v>29</v>
      </c>
      <c r="C38" s="77"/>
      <c r="D38" s="79"/>
      <c r="E38" s="77"/>
      <c r="F38" s="79"/>
      <c r="G38" s="77"/>
      <c r="H38" s="79"/>
      <c r="I38" s="77"/>
      <c r="J38" s="79"/>
      <c r="K38" s="77"/>
      <c r="L38" s="79"/>
      <c r="M38" s="77"/>
      <c r="N38" s="79"/>
      <c r="O38" s="77"/>
      <c r="P38" s="79"/>
      <c r="Q38" s="18">
        <f t="shared" si="1"/>
        <v>0</v>
      </c>
      <c r="R38" s="62"/>
    </row>
    <row r="39" spans="2:18" ht="12" customHeight="1">
      <c r="B39" s="6" t="s">
        <v>31</v>
      </c>
      <c r="C39" s="77"/>
      <c r="D39" s="79"/>
      <c r="E39" s="77"/>
      <c r="F39" s="79"/>
      <c r="G39" s="77"/>
      <c r="H39" s="79"/>
      <c r="I39" s="77"/>
      <c r="J39" s="79"/>
      <c r="K39" s="77"/>
      <c r="L39" s="79"/>
      <c r="M39" s="77"/>
      <c r="N39" s="79"/>
      <c r="O39" s="77"/>
      <c r="P39" s="79"/>
      <c r="Q39" s="18">
        <f t="shared" si="1"/>
        <v>0</v>
      </c>
      <c r="R39" s="62"/>
    </row>
    <row r="40" spans="2:18" ht="12" customHeight="1">
      <c r="B40" s="6" t="s">
        <v>20</v>
      </c>
      <c r="C40" s="77" t="s">
        <v>359</v>
      </c>
      <c r="D40" s="79">
        <v>10</v>
      </c>
      <c r="E40" s="77" t="s">
        <v>360</v>
      </c>
      <c r="F40" s="79">
        <v>9</v>
      </c>
      <c r="G40" s="77" t="s">
        <v>360</v>
      </c>
      <c r="H40" s="79">
        <v>8</v>
      </c>
      <c r="I40" s="77" t="s">
        <v>360</v>
      </c>
      <c r="J40" s="79">
        <v>7</v>
      </c>
      <c r="K40" s="77"/>
      <c r="L40" s="79"/>
      <c r="M40" s="77"/>
      <c r="N40" s="79"/>
      <c r="O40" s="77"/>
      <c r="P40" s="79"/>
      <c r="Q40" s="18">
        <f t="shared" si="1"/>
        <v>34</v>
      </c>
      <c r="R40" s="62"/>
    </row>
    <row r="41" spans="2:18" ht="12" customHeight="1">
      <c r="B41" s="6" t="s">
        <v>22</v>
      </c>
      <c r="C41" s="77"/>
      <c r="D41" s="79"/>
      <c r="E41" s="77"/>
      <c r="F41" s="79"/>
      <c r="G41" s="77"/>
      <c r="H41" s="79"/>
      <c r="I41" s="77"/>
      <c r="J41" s="79"/>
      <c r="K41" s="77"/>
      <c r="L41" s="79"/>
      <c r="M41" s="77"/>
      <c r="N41" s="79"/>
      <c r="O41" s="77"/>
      <c r="P41" s="79"/>
      <c r="Q41" s="18">
        <f t="shared" si="1"/>
        <v>0</v>
      </c>
      <c r="R41" s="62"/>
    </row>
    <row r="42" spans="2:18" ht="12" customHeight="1">
      <c r="B42" s="6" t="s">
        <v>24</v>
      </c>
      <c r="C42" s="77">
        <v>0</v>
      </c>
      <c r="D42" s="79">
        <v>9</v>
      </c>
      <c r="E42" s="77">
        <v>0</v>
      </c>
      <c r="F42" s="79">
        <v>8</v>
      </c>
      <c r="G42" s="77">
        <v>0</v>
      </c>
      <c r="H42" s="79">
        <v>6</v>
      </c>
      <c r="I42" s="77"/>
      <c r="J42" s="79"/>
      <c r="K42" s="77"/>
      <c r="L42" s="79"/>
      <c r="M42" s="77"/>
      <c r="N42" s="79"/>
      <c r="O42" s="77"/>
      <c r="P42" s="79"/>
      <c r="Q42" s="18">
        <f t="shared" si="1"/>
        <v>23</v>
      </c>
      <c r="R42" s="62"/>
    </row>
    <row r="43" spans="2:18" ht="12" customHeight="1">
      <c r="B43" s="6" t="s">
        <v>26</v>
      </c>
      <c r="C43" s="77"/>
      <c r="D43" s="79"/>
      <c r="E43" s="77"/>
      <c r="F43" s="79"/>
      <c r="G43" s="77"/>
      <c r="H43" s="79"/>
      <c r="I43" s="77"/>
      <c r="J43" s="79"/>
      <c r="K43" s="77"/>
      <c r="L43" s="79"/>
      <c r="M43" s="77"/>
      <c r="N43" s="79"/>
      <c r="O43" s="77"/>
      <c r="P43" s="79"/>
      <c r="Q43" s="18">
        <f t="shared" si="1"/>
        <v>0</v>
      </c>
      <c r="R43" s="62"/>
    </row>
    <row r="44" spans="2:18" ht="12" customHeight="1">
      <c r="B44" s="6" t="s">
        <v>28</v>
      </c>
      <c r="C44" s="77"/>
      <c r="D44" s="79"/>
      <c r="E44" s="77"/>
      <c r="F44" s="79"/>
      <c r="G44" s="77"/>
      <c r="H44" s="79"/>
      <c r="I44" s="77"/>
      <c r="J44" s="79"/>
      <c r="K44" s="77"/>
      <c r="L44" s="79"/>
      <c r="M44" s="77"/>
      <c r="N44" s="79"/>
      <c r="O44" s="77"/>
      <c r="P44" s="79"/>
      <c r="Q44" s="18">
        <f t="shared" si="1"/>
        <v>0</v>
      </c>
      <c r="R44" s="62"/>
    </row>
    <row r="45" spans="2:18" ht="12" customHeight="1">
      <c r="B45" s="6" t="s">
        <v>30</v>
      </c>
      <c r="C45" s="77"/>
      <c r="D45" s="79"/>
      <c r="E45" s="77"/>
      <c r="F45" s="79"/>
      <c r="G45" s="77"/>
      <c r="H45" s="79"/>
      <c r="I45" s="77"/>
      <c r="J45" s="79"/>
      <c r="K45" s="77"/>
      <c r="L45" s="79"/>
      <c r="M45" s="77"/>
      <c r="N45" s="79"/>
      <c r="O45" s="77"/>
      <c r="P45" s="79"/>
      <c r="Q45" s="18">
        <f t="shared" si="1"/>
        <v>0</v>
      </c>
      <c r="R45" s="62"/>
    </row>
    <row r="46" spans="2:18" ht="12" customHeight="1">
      <c r="B46" s="6" t="s">
        <v>277</v>
      </c>
      <c r="C46" s="77">
        <v>14</v>
      </c>
      <c r="D46" s="79">
        <v>18</v>
      </c>
      <c r="E46" s="77">
        <v>14</v>
      </c>
      <c r="F46" s="79">
        <v>16</v>
      </c>
      <c r="G46" s="77">
        <v>14</v>
      </c>
      <c r="H46" s="79">
        <v>14</v>
      </c>
      <c r="I46" s="77"/>
      <c r="J46" s="79"/>
      <c r="K46" s="77"/>
      <c r="L46" s="79"/>
      <c r="M46" s="77"/>
      <c r="N46" s="79"/>
      <c r="O46" s="77"/>
      <c r="P46" s="79"/>
      <c r="Q46" s="18">
        <f t="shared" si="1"/>
        <v>48</v>
      </c>
      <c r="R46" s="62"/>
    </row>
    <row r="47" spans="2:18" ht="12" customHeight="1">
      <c r="B47" s="12" t="s">
        <v>33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66"/>
      <c r="R47" s="67"/>
    </row>
    <row r="48" spans="2:18" ht="12" customHeight="1">
      <c r="B48" s="6" t="s">
        <v>285</v>
      </c>
      <c r="C48" s="77"/>
      <c r="D48" s="79"/>
      <c r="E48" s="77"/>
      <c r="F48" s="79"/>
      <c r="G48" s="77"/>
      <c r="H48" s="79"/>
      <c r="I48" s="77"/>
      <c r="J48" s="79"/>
      <c r="K48" s="77"/>
      <c r="L48" s="79"/>
      <c r="M48" s="77"/>
      <c r="N48" s="79"/>
      <c r="O48" s="77"/>
      <c r="P48" s="79"/>
      <c r="Q48" s="18">
        <f aca="true" t="shared" si="2" ref="Q48:Q63">SUM(D48,F48,H48,J48,L48,N48,P48)*1</f>
        <v>0</v>
      </c>
      <c r="R48" s="62"/>
    </row>
    <row r="49" spans="2:18" ht="12" customHeight="1">
      <c r="B49" s="6" t="s">
        <v>363</v>
      </c>
      <c r="C49" s="77" t="s">
        <v>359</v>
      </c>
      <c r="D49" s="79">
        <v>6</v>
      </c>
      <c r="E49" s="77" t="s">
        <v>359</v>
      </c>
      <c r="F49" s="79">
        <v>5</v>
      </c>
      <c r="G49" s="77" t="s">
        <v>359</v>
      </c>
      <c r="H49" s="79">
        <v>4</v>
      </c>
      <c r="I49" s="77"/>
      <c r="J49" s="79"/>
      <c r="K49" s="77"/>
      <c r="L49" s="79"/>
      <c r="M49" s="77"/>
      <c r="N49" s="79"/>
      <c r="O49" s="77"/>
      <c r="P49" s="79"/>
      <c r="Q49" s="18">
        <f t="shared" si="2"/>
        <v>15</v>
      </c>
      <c r="R49" s="62" t="s">
        <v>364</v>
      </c>
    </row>
    <row r="50" spans="2:18" ht="12" customHeight="1">
      <c r="B50" s="6" t="s">
        <v>176</v>
      </c>
      <c r="C50" s="77"/>
      <c r="D50" s="79"/>
      <c r="E50" s="77"/>
      <c r="F50" s="79"/>
      <c r="G50" s="77"/>
      <c r="H50" s="79"/>
      <c r="I50" s="77"/>
      <c r="J50" s="79"/>
      <c r="K50" s="77"/>
      <c r="L50" s="79"/>
      <c r="M50" s="77"/>
      <c r="N50" s="79"/>
      <c r="O50" s="77"/>
      <c r="P50" s="79"/>
      <c r="Q50" s="18">
        <f t="shared" si="2"/>
        <v>0</v>
      </c>
      <c r="R50" s="62"/>
    </row>
    <row r="51" spans="2:18" ht="12" customHeight="1">
      <c r="B51" s="6" t="s">
        <v>40</v>
      </c>
      <c r="C51" s="77"/>
      <c r="D51" s="79"/>
      <c r="E51" s="77"/>
      <c r="F51" s="79"/>
      <c r="G51" s="77"/>
      <c r="H51" s="79"/>
      <c r="I51" s="77"/>
      <c r="J51" s="79"/>
      <c r="K51" s="77"/>
      <c r="L51" s="79"/>
      <c r="M51" s="77"/>
      <c r="N51" s="79"/>
      <c r="O51" s="77"/>
      <c r="P51" s="79"/>
      <c r="Q51" s="18">
        <f t="shared" si="2"/>
        <v>0</v>
      </c>
      <c r="R51" s="62"/>
    </row>
    <row r="52" spans="2:18" ht="12" customHeight="1">
      <c r="B52" s="6" t="s">
        <v>42</v>
      </c>
      <c r="C52" s="77"/>
      <c r="D52" s="79"/>
      <c r="E52" s="77"/>
      <c r="F52" s="79"/>
      <c r="G52" s="77"/>
      <c r="H52" s="79"/>
      <c r="I52" s="77"/>
      <c r="J52" s="79"/>
      <c r="K52" s="77"/>
      <c r="L52" s="79"/>
      <c r="M52" s="77"/>
      <c r="N52" s="79"/>
      <c r="O52" s="77"/>
      <c r="P52" s="79"/>
      <c r="Q52" s="18">
        <f t="shared" si="2"/>
        <v>0</v>
      </c>
      <c r="R52" s="62"/>
    </row>
    <row r="53" spans="2:18" ht="12" customHeight="1">
      <c r="B53" s="6" t="s">
        <v>178</v>
      </c>
      <c r="C53" s="77"/>
      <c r="D53" s="79"/>
      <c r="E53" s="77"/>
      <c r="F53" s="79"/>
      <c r="G53" s="77"/>
      <c r="H53" s="79"/>
      <c r="I53" s="77"/>
      <c r="J53" s="79"/>
      <c r="K53" s="77"/>
      <c r="L53" s="79"/>
      <c r="M53" s="77"/>
      <c r="N53" s="79"/>
      <c r="O53" s="77"/>
      <c r="P53" s="79"/>
      <c r="Q53" s="18">
        <f t="shared" si="2"/>
        <v>0</v>
      </c>
      <c r="R53" s="62"/>
    </row>
    <row r="54" spans="2:18" ht="12" customHeight="1">
      <c r="B54" s="6" t="s">
        <v>45</v>
      </c>
      <c r="C54" s="77"/>
      <c r="D54" s="79"/>
      <c r="E54" s="77"/>
      <c r="F54" s="79"/>
      <c r="G54" s="77"/>
      <c r="H54" s="79"/>
      <c r="I54" s="77"/>
      <c r="J54" s="79"/>
      <c r="K54" s="77"/>
      <c r="L54" s="79"/>
      <c r="M54" s="77"/>
      <c r="N54" s="79"/>
      <c r="O54" s="77"/>
      <c r="P54" s="79"/>
      <c r="Q54" s="18">
        <f t="shared" si="2"/>
        <v>0</v>
      </c>
      <c r="R54" s="62"/>
    </row>
    <row r="55" spans="2:18" ht="12" customHeight="1">
      <c r="B55" s="6" t="s">
        <v>47</v>
      </c>
      <c r="C55" s="77"/>
      <c r="D55" s="79"/>
      <c r="E55" s="77"/>
      <c r="F55" s="79"/>
      <c r="G55" s="77"/>
      <c r="H55" s="79"/>
      <c r="I55" s="77"/>
      <c r="J55" s="79"/>
      <c r="K55" s="77"/>
      <c r="L55" s="79"/>
      <c r="M55" s="77"/>
      <c r="N55" s="79"/>
      <c r="O55" s="77"/>
      <c r="P55" s="79"/>
      <c r="Q55" s="18">
        <f t="shared" si="2"/>
        <v>0</v>
      </c>
      <c r="R55" s="62"/>
    </row>
    <row r="56" spans="2:18" ht="12" customHeight="1">
      <c r="B56" s="6" t="s">
        <v>175</v>
      </c>
      <c r="C56" s="77"/>
      <c r="D56" s="79"/>
      <c r="E56" s="77"/>
      <c r="F56" s="79"/>
      <c r="G56" s="77"/>
      <c r="H56" s="79"/>
      <c r="I56" s="77"/>
      <c r="J56" s="79"/>
      <c r="K56" s="77"/>
      <c r="L56" s="79"/>
      <c r="M56" s="77"/>
      <c r="N56" s="79"/>
      <c r="O56" s="77"/>
      <c r="P56" s="79"/>
      <c r="Q56" s="18">
        <f t="shared" si="2"/>
        <v>0</v>
      </c>
      <c r="R56" s="62"/>
    </row>
    <row r="57" spans="2:18" ht="12" customHeight="1">
      <c r="B57" s="6" t="s">
        <v>37</v>
      </c>
      <c r="C57" s="77"/>
      <c r="D57" s="79"/>
      <c r="E57" s="77"/>
      <c r="F57" s="79"/>
      <c r="G57" s="77"/>
      <c r="H57" s="79"/>
      <c r="I57" s="77"/>
      <c r="J57" s="79"/>
      <c r="K57" s="77"/>
      <c r="L57" s="79"/>
      <c r="M57" s="77"/>
      <c r="N57" s="79"/>
      <c r="O57" s="77"/>
      <c r="P57" s="79"/>
      <c r="Q57" s="18">
        <f t="shared" si="2"/>
        <v>0</v>
      </c>
      <c r="R57" s="62"/>
    </row>
    <row r="58" spans="2:18" ht="12" customHeight="1">
      <c r="B58" s="6" t="s">
        <v>39</v>
      </c>
      <c r="C58" s="77"/>
      <c r="D58" s="79"/>
      <c r="E58" s="77"/>
      <c r="F58" s="79"/>
      <c r="G58" s="77"/>
      <c r="H58" s="79"/>
      <c r="I58" s="77"/>
      <c r="J58" s="79"/>
      <c r="K58" s="77"/>
      <c r="L58" s="79"/>
      <c r="M58" s="77"/>
      <c r="N58" s="79"/>
      <c r="O58" s="77"/>
      <c r="P58" s="79"/>
      <c r="Q58" s="18">
        <f t="shared" si="2"/>
        <v>0</v>
      </c>
      <c r="R58" s="62"/>
    </row>
    <row r="59" spans="2:18" ht="12" customHeight="1">
      <c r="B59" s="6" t="s">
        <v>41</v>
      </c>
      <c r="C59" s="77"/>
      <c r="D59" s="79"/>
      <c r="E59" s="77"/>
      <c r="F59" s="79"/>
      <c r="G59" s="77"/>
      <c r="H59" s="79"/>
      <c r="I59" s="77"/>
      <c r="J59" s="79"/>
      <c r="K59" s="77"/>
      <c r="L59" s="79"/>
      <c r="M59" s="77"/>
      <c r="N59" s="79"/>
      <c r="O59" s="77"/>
      <c r="P59" s="79"/>
      <c r="Q59" s="18">
        <f t="shared" si="2"/>
        <v>0</v>
      </c>
      <c r="R59" s="62"/>
    </row>
    <row r="60" spans="2:18" ht="12" customHeight="1">
      <c r="B60" s="6" t="s">
        <v>43</v>
      </c>
      <c r="C60" s="77"/>
      <c r="D60" s="79"/>
      <c r="E60" s="77"/>
      <c r="F60" s="79"/>
      <c r="G60" s="77"/>
      <c r="H60" s="79"/>
      <c r="I60" s="77"/>
      <c r="J60" s="79"/>
      <c r="K60" s="77"/>
      <c r="L60" s="79"/>
      <c r="M60" s="77"/>
      <c r="N60" s="79"/>
      <c r="O60" s="77"/>
      <c r="P60" s="79"/>
      <c r="Q60" s="18">
        <f t="shared" si="2"/>
        <v>0</v>
      </c>
      <c r="R60" s="62"/>
    </row>
    <row r="61" spans="2:18" ht="12" customHeight="1">
      <c r="B61" s="6" t="s">
        <v>44</v>
      </c>
      <c r="C61" s="77"/>
      <c r="D61" s="79"/>
      <c r="E61" s="77"/>
      <c r="F61" s="79"/>
      <c r="G61" s="77"/>
      <c r="H61" s="79"/>
      <c r="I61" s="77"/>
      <c r="J61" s="79"/>
      <c r="K61" s="77"/>
      <c r="L61" s="79"/>
      <c r="M61" s="77"/>
      <c r="N61" s="79"/>
      <c r="O61" s="77"/>
      <c r="P61" s="79"/>
      <c r="Q61" s="18">
        <f t="shared" si="2"/>
        <v>0</v>
      </c>
      <c r="R61" s="62"/>
    </row>
    <row r="62" spans="2:18" ht="12" customHeight="1">
      <c r="B62" s="6" t="s">
        <v>46</v>
      </c>
      <c r="C62" s="77">
        <v>0</v>
      </c>
      <c r="D62" s="79">
        <v>8</v>
      </c>
      <c r="E62" s="77">
        <v>0</v>
      </c>
      <c r="F62" s="79">
        <v>7</v>
      </c>
      <c r="G62" s="77">
        <v>0</v>
      </c>
      <c r="H62" s="79">
        <v>6</v>
      </c>
      <c r="I62" s="77"/>
      <c r="J62" s="79"/>
      <c r="K62" s="77"/>
      <c r="L62" s="79"/>
      <c r="M62" s="77"/>
      <c r="N62" s="79"/>
      <c r="O62" s="77"/>
      <c r="P62" s="79"/>
      <c r="Q62" s="18">
        <f t="shared" si="2"/>
        <v>21</v>
      </c>
      <c r="R62" s="62"/>
    </row>
    <row r="63" spans="2:18" ht="12" customHeight="1">
      <c r="B63" s="6" t="s">
        <v>48</v>
      </c>
      <c r="C63" s="77"/>
      <c r="D63" s="79"/>
      <c r="E63" s="77"/>
      <c r="F63" s="79"/>
      <c r="G63" s="77"/>
      <c r="H63" s="79"/>
      <c r="I63" s="77"/>
      <c r="J63" s="79"/>
      <c r="K63" s="77"/>
      <c r="L63" s="79"/>
      <c r="M63" s="77"/>
      <c r="N63" s="79"/>
      <c r="O63" s="77"/>
      <c r="P63" s="79"/>
      <c r="Q63" s="18">
        <f t="shared" si="2"/>
        <v>0</v>
      </c>
      <c r="R63" s="62"/>
    </row>
    <row r="64" spans="2:18" ht="12" customHeight="1">
      <c r="B64" s="12" t="s">
        <v>49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  <c r="O64" s="81"/>
      <c r="P64" s="82"/>
      <c r="Q64" s="66"/>
      <c r="R64" s="67"/>
    </row>
    <row r="65" spans="2:18" ht="12" customHeight="1">
      <c r="B65" s="6" t="s">
        <v>50</v>
      </c>
      <c r="C65" s="77"/>
      <c r="D65" s="79"/>
      <c r="E65" s="77"/>
      <c r="F65" s="79"/>
      <c r="G65" s="77"/>
      <c r="H65" s="79"/>
      <c r="I65" s="77"/>
      <c r="J65" s="79"/>
      <c r="K65" s="77"/>
      <c r="L65" s="79"/>
      <c r="M65" s="77"/>
      <c r="N65" s="79"/>
      <c r="O65" s="77"/>
      <c r="P65" s="79"/>
      <c r="Q65" s="18"/>
      <c r="R65" s="62"/>
    </row>
    <row r="66" spans="2:18" ht="12" customHeight="1">
      <c r="B66" s="6" t="s">
        <v>52</v>
      </c>
      <c r="C66" s="77"/>
      <c r="D66" s="79"/>
      <c r="E66" s="77"/>
      <c r="F66" s="79"/>
      <c r="G66" s="77"/>
      <c r="H66" s="79"/>
      <c r="I66" s="77"/>
      <c r="J66" s="79"/>
      <c r="K66" s="77"/>
      <c r="L66" s="79"/>
      <c r="M66" s="77"/>
      <c r="N66" s="79"/>
      <c r="O66" s="77"/>
      <c r="P66" s="79"/>
      <c r="Q66" s="18"/>
      <c r="R66" s="62"/>
    </row>
    <row r="67" spans="2:18" ht="12" customHeight="1">
      <c r="B67" s="6" t="s">
        <v>191</v>
      </c>
      <c r="C67" s="77"/>
      <c r="D67" s="79"/>
      <c r="E67" s="77"/>
      <c r="F67" s="79"/>
      <c r="G67" s="77"/>
      <c r="H67" s="79"/>
      <c r="I67" s="77"/>
      <c r="J67" s="79"/>
      <c r="K67" s="77"/>
      <c r="L67" s="79"/>
      <c r="M67" s="77"/>
      <c r="N67" s="79"/>
      <c r="O67" s="77"/>
      <c r="P67" s="79"/>
      <c r="Q67" s="18"/>
      <c r="R67" s="62"/>
    </row>
    <row r="68" spans="2:18" ht="12" customHeight="1">
      <c r="B68" s="6" t="s">
        <v>55</v>
      </c>
      <c r="C68" s="77"/>
      <c r="D68" s="79"/>
      <c r="E68" s="77"/>
      <c r="F68" s="79"/>
      <c r="G68" s="77"/>
      <c r="H68" s="79"/>
      <c r="I68" s="77"/>
      <c r="J68" s="79"/>
      <c r="K68" s="77"/>
      <c r="L68" s="79"/>
      <c r="M68" s="77"/>
      <c r="N68" s="79"/>
      <c r="O68" s="77"/>
      <c r="P68" s="79"/>
      <c r="Q68" s="18"/>
      <c r="R68" s="62"/>
    </row>
    <row r="69" spans="2:18" ht="12" customHeight="1">
      <c r="B69" s="6" t="s">
        <v>57</v>
      </c>
      <c r="C69" s="77"/>
      <c r="D69" s="79"/>
      <c r="E69" s="77"/>
      <c r="F69" s="79"/>
      <c r="G69" s="77"/>
      <c r="H69" s="79"/>
      <c r="I69" s="77"/>
      <c r="J69" s="79"/>
      <c r="K69" s="77"/>
      <c r="L69" s="79"/>
      <c r="M69" s="77"/>
      <c r="N69" s="79"/>
      <c r="O69" s="77"/>
      <c r="P69" s="79"/>
      <c r="Q69" s="18"/>
      <c r="R69" s="62"/>
    </row>
    <row r="70" spans="2:18" ht="12" customHeight="1">
      <c r="B70" s="6" t="s">
        <v>59</v>
      </c>
      <c r="C70" s="77"/>
      <c r="D70" s="79"/>
      <c r="E70" s="77"/>
      <c r="F70" s="79"/>
      <c r="G70" s="77"/>
      <c r="H70" s="79"/>
      <c r="I70" s="77"/>
      <c r="J70" s="79"/>
      <c r="K70" s="77"/>
      <c r="L70" s="79"/>
      <c r="M70" s="77"/>
      <c r="N70" s="79"/>
      <c r="O70" s="77"/>
      <c r="P70" s="79"/>
      <c r="Q70" s="18"/>
      <c r="R70" s="62"/>
    </row>
    <row r="71" spans="2:18" ht="12" customHeight="1">
      <c r="B71" s="6" t="s">
        <v>61</v>
      </c>
      <c r="C71" s="77"/>
      <c r="D71" s="79"/>
      <c r="E71" s="77"/>
      <c r="F71" s="79"/>
      <c r="G71" s="77"/>
      <c r="H71" s="79"/>
      <c r="I71" s="77"/>
      <c r="J71" s="79"/>
      <c r="K71" s="77"/>
      <c r="L71" s="79"/>
      <c r="M71" s="77"/>
      <c r="N71" s="79"/>
      <c r="O71" s="77"/>
      <c r="P71" s="79"/>
      <c r="Q71" s="18"/>
      <c r="R71" s="62"/>
    </row>
    <row r="72" spans="2:18" ht="12" customHeight="1">
      <c r="B72" s="6" t="s">
        <v>164</v>
      </c>
      <c r="C72" s="77"/>
      <c r="D72" s="79"/>
      <c r="E72" s="77"/>
      <c r="F72" s="79"/>
      <c r="G72" s="77"/>
      <c r="H72" s="79"/>
      <c r="I72" s="77"/>
      <c r="J72" s="79"/>
      <c r="K72" s="77"/>
      <c r="L72" s="79"/>
      <c r="M72" s="77"/>
      <c r="N72" s="79"/>
      <c r="O72" s="77"/>
      <c r="P72" s="79"/>
      <c r="Q72" s="18"/>
      <c r="R72" s="62"/>
    </row>
    <row r="73" spans="2:18" ht="12" customHeight="1">
      <c r="B73" s="6" t="s">
        <v>51</v>
      </c>
      <c r="C73" s="77"/>
      <c r="D73" s="79"/>
      <c r="E73" s="77"/>
      <c r="F73" s="79"/>
      <c r="G73" s="77"/>
      <c r="H73" s="79"/>
      <c r="I73" s="77"/>
      <c r="J73" s="79"/>
      <c r="K73" s="77"/>
      <c r="L73" s="79"/>
      <c r="M73" s="77"/>
      <c r="N73" s="79"/>
      <c r="O73" s="77"/>
      <c r="P73" s="79"/>
      <c r="Q73" s="18"/>
      <c r="R73" s="62"/>
    </row>
    <row r="74" spans="2:18" ht="12" customHeight="1">
      <c r="B74" s="6" t="s">
        <v>239</v>
      </c>
      <c r="C74" s="77"/>
      <c r="D74" s="79"/>
      <c r="E74" s="77"/>
      <c r="F74" s="79"/>
      <c r="G74" s="77"/>
      <c r="H74" s="79"/>
      <c r="I74" s="77"/>
      <c r="J74" s="79"/>
      <c r="K74" s="77"/>
      <c r="L74" s="79"/>
      <c r="M74" s="77"/>
      <c r="N74" s="79"/>
      <c r="O74" s="77"/>
      <c r="P74" s="79"/>
      <c r="Q74" s="18"/>
      <c r="R74" s="62"/>
    </row>
    <row r="75" spans="2:18" ht="12" customHeight="1">
      <c r="B75" s="6" t="s">
        <v>183</v>
      </c>
      <c r="C75" s="77"/>
      <c r="D75" s="79"/>
      <c r="E75" s="77"/>
      <c r="F75" s="79"/>
      <c r="G75" s="77"/>
      <c r="H75" s="79"/>
      <c r="I75" s="77"/>
      <c r="J75" s="79"/>
      <c r="K75" s="77"/>
      <c r="L75" s="79"/>
      <c r="M75" s="77"/>
      <c r="N75" s="79"/>
      <c r="O75" s="77"/>
      <c r="P75" s="79"/>
      <c r="Q75" s="18"/>
      <c r="R75" s="62"/>
    </row>
    <row r="76" spans="2:18" ht="12" customHeight="1">
      <c r="B76" s="6" t="s">
        <v>240</v>
      </c>
      <c r="C76" s="77"/>
      <c r="D76" s="79"/>
      <c r="E76" s="77"/>
      <c r="F76" s="79"/>
      <c r="G76" s="77"/>
      <c r="H76" s="79"/>
      <c r="I76" s="77"/>
      <c r="J76" s="79"/>
      <c r="K76" s="77"/>
      <c r="L76" s="79"/>
      <c r="M76" s="77"/>
      <c r="N76" s="79"/>
      <c r="O76" s="77"/>
      <c r="P76" s="79"/>
      <c r="Q76" s="18">
        <f>SUM(D76,F76,H76,J76,L76,N76,P76)*1</f>
        <v>0</v>
      </c>
      <c r="R76" s="62"/>
    </row>
    <row r="77" spans="2:18" ht="12" customHeight="1">
      <c r="B77" s="6" t="s">
        <v>58</v>
      </c>
      <c r="C77" s="77"/>
      <c r="D77" s="79"/>
      <c r="E77" s="77"/>
      <c r="F77" s="79"/>
      <c r="G77" s="77"/>
      <c r="H77" s="79"/>
      <c r="I77" s="77"/>
      <c r="J77" s="79"/>
      <c r="K77" s="77"/>
      <c r="L77" s="79"/>
      <c r="M77" s="77"/>
      <c r="N77" s="79"/>
      <c r="O77" s="77"/>
      <c r="P77" s="79"/>
      <c r="Q77" s="18">
        <f>SUM(D77,F77,H77,J77,L77,N77,P77)*1</f>
        <v>0</v>
      </c>
      <c r="R77" s="62"/>
    </row>
    <row r="78" spans="2:18" ht="12" customHeight="1">
      <c r="B78" s="6" t="s">
        <v>60</v>
      </c>
      <c r="C78" s="77"/>
      <c r="D78" s="79"/>
      <c r="E78" s="77"/>
      <c r="F78" s="79"/>
      <c r="G78" s="77"/>
      <c r="H78" s="79"/>
      <c r="I78" s="77"/>
      <c r="J78" s="79"/>
      <c r="K78" s="77"/>
      <c r="L78" s="79"/>
      <c r="M78" s="77"/>
      <c r="N78" s="79"/>
      <c r="O78" s="77"/>
      <c r="P78" s="79"/>
      <c r="Q78" s="18">
        <f>SUM(D78,F78,H78,J78,L78,N78,P78)*1</f>
        <v>0</v>
      </c>
      <c r="R78" s="62"/>
    </row>
    <row r="79" spans="2:18" ht="12" customHeight="1">
      <c r="B79" s="6" t="s">
        <v>62</v>
      </c>
      <c r="C79" s="77"/>
      <c r="D79" s="79"/>
      <c r="E79" s="77"/>
      <c r="F79" s="79"/>
      <c r="G79" s="77"/>
      <c r="H79" s="79"/>
      <c r="I79" s="77"/>
      <c r="J79" s="79"/>
      <c r="K79" s="77"/>
      <c r="L79" s="79"/>
      <c r="M79" s="77"/>
      <c r="N79" s="79"/>
      <c r="O79" s="77"/>
      <c r="P79" s="79"/>
      <c r="Q79" s="18">
        <f>SUM(D79,F79,H79,J79,L79,N79,P79)*1</f>
        <v>0</v>
      </c>
      <c r="R79" s="62"/>
    </row>
    <row r="80" spans="2:18" ht="12" customHeight="1">
      <c r="B80" s="12" t="s">
        <v>65</v>
      </c>
      <c r="C80" s="81"/>
      <c r="D80" s="82"/>
      <c r="E80" s="81"/>
      <c r="F80" s="82"/>
      <c r="G80" s="81"/>
      <c r="H80" s="82"/>
      <c r="I80" s="81"/>
      <c r="J80" s="82"/>
      <c r="K80" s="81"/>
      <c r="L80" s="82"/>
      <c r="M80" s="81"/>
      <c r="N80" s="82"/>
      <c r="O80" s="81"/>
      <c r="P80" s="82"/>
      <c r="Q80" s="66"/>
      <c r="R80" s="67"/>
    </row>
    <row r="81" spans="2:18" ht="12" customHeight="1">
      <c r="B81" s="6" t="s">
        <v>193</v>
      </c>
      <c r="C81" s="77"/>
      <c r="D81" s="79"/>
      <c r="E81" s="77"/>
      <c r="F81" s="79"/>
      <c r="G81" s="77"/>
      <c r="H81" s="79"/>
      <c r="I81" s="77"/>
      <c r="J81" s="79"/>
      <c r="K81" s="77"/>
      <c r="L81" s="79"/>
      <c r="M81" s="77"/>
      <c r="N81" s="79"/>
      <c r="O81" s="77"/>
      <c r="P81" s="79"/>
      <c r="Q81" s="18">
        <f aca="true" t="shared" si="3" ref="Q81:Q100">SUM(D81,F81,H81,J81,L81,N81,P81)*1</f>
        <v>0</v>
      </c>
      <c r="R81" s="62"/>
    </row>
    <row r="82" spans="2:18" ht="12" customHeight="1">
      <c r="B82" s="6" t="s">
        <v>192</v>
      </c>
      <c r="C82" s="77"/>
      <c r="D82" s="79"/>
      <c r="E82" s="77"/>
      <c r="F82" s="79"/>
      <c r="G82" s="77"/>
      <c r="H82" s="79"/>
      <c r="I82" s="77"/>
      <c r="J82" s="79"/>
      <c r="K82" s="77"/>
      <c r="L82" s="79"/>
      <c r="M82" s="77"/>
      <c r="N82" s="79"/>
      <c r="O82" s="77"/>
      <c r="P82" s="79"/>
      <c r="Q82" s="18">
        <f t="shared" si="3"/>
        <v>0</v>
      </c>
      <c r="R82" s="62"/>
    </row>
    <row r="83" spans="2:18" ht="12" customHeight="1">
      <c r="B83" s="6" t="s">
        <v>70</v>
      </c>
      <c r="C83" s="77"/>
      <c r="D83" s="79"/>
      <c r="E83" s="77"/>
      <c r="F83" s="79"/>
      <c r="G83" s="77"/>
      <c r="H83" s="79"/>
      <c r="I83" s="77"/>
      <c r="J83" s="79"/>
      <c r="K83" s="77"/>
      <c r="L83" s="79"/>
      <c r="M83" s="77"/>
      <c r="N83" s="79"/>
      <c r="O83" s="77"/>
      <c r="P83" s="79"/>
      <c r="Q83" s="18">
        <f t="shared" si="3"/>
        <v>0</v>
      </c>
      <c r="R83" s="62"/>
    </row>
    <row r="84" spans="2:18" ht="12" customHeight="1">
      <c r="B84" s="6" t="s">
        <v>72</v>
      </c>
      <c r="C84" s="77"/>
      <c r="D84" s="79"/>
      <c r="E84" s="77"/>
      <c r="F84" s="79"/>
      <c r="G84" s="77"/>
      <c r="H84" s="79"/>
      <c r="I84" s="77"/>
      <c r="J84" s="79"/>
      <c r="K84" s="77"/>
      <c r="L84" s="79"/>
      <c r="M84" s="77"/>
      <c r="N84" s="79"/>
      <c r="O84" s="77"/>
      <c r="P84" s="79"/>
      <c r="Q84" s="18">
        <f t="shared" si="3"/>
        <v>0</v>
      </c>
      <c r="R84" s="62"/>
    </row>
    <row r="85" spans="2:18" ht="12" customHeight="1">
      <c r="B85" s="6" t="s">
        <v>194</v>
      </c>
      <c r="C85" s="77"/>
      <c r="D85" s="79"/>
      <c r="E85" s="77"/>
      <c r="F85" s="79"/>
      <c r="G85" s="77"/>
      <c r="H85" s="79"/>
      <c r="I85" s="77"/>
      <c r="J85" s="79"/>
      <c r="K85" s="77"/>
      <c r="L85" s="79"/>
      <c r="M85" s="77"/>
      <c r="N85" s="79"/>
      <c r="O85" s="77"/>
      <c r="P85" s="79"/>
      <c r="Q85" s="18">
        <f t="shared" si="3"/>
        <v>0</v>
      </c>
      <c r="R85" s="62"/>
    </row>
    <row r="86" spans="2:18" ht="12" customHeight="1">
      <c r="B86" s="6" t="s">
        <v>195</v>
      </c>
      <c r="C86" s="77"/>
      <c r="D86" s="79"/>
      <c r="E86" s="77"/>
      <c r="F86" s="79"/>
      <c r="G86" s="77"/>
      <c r="H86" s="79"/>
      <c r="I86" s="77"/>
      <c r="J86" s="79"/>
      <c r="K86" s="77"/>
      <c r="L86" s="79"/>
      <c r="M86" s="77"/>
      <c r="N86" s="79"/>
      <c r="O86" s="77"/>
      <c r="P86" s="79"/>
      <c r="Q86" s="18">
        <f t="shared" si="3"/>
        <v>0</v>
      </c>
      <c r="R86" s="62"/>
    </row>
    <row r="87" spans="2:18" ht="12" customHeight="1">
      <c r="B87" s="6" t="s">
        <v>77</v>
      </c>
      <c r="C87" s="77"/>
      <c r="D87" s="79"/>
      <c r="E87" s="77"/>
      <c r="F87" s="79"/>
      <c r="G87" s="77"/>
      <c r="H87" s="79"/>
      <c r="I87" s="77"/>
      <c r="J87" s="79"/>
      <c r="K87" s="77"/>
      <c r="L87" s="79"/>
      <c r="M87" s="77"/>
      <c r="N87" s="79"/>
      <c r="O87" s="77"/>
      <c r="P87" s="79"/>
      <c r="Q87" s="18">
        <f t="shared" si="3"/>
        <v>0</v>
      </c>
      <c r="R87" s="62"/>
    </row>
    <row r="88" spans="2:18" ht="12" customHeight="1">
      <c r="B88" s="6" t="s">
        <v>79</v>
      </c>
      <c r="C88" s="77"/>
      <c r="D88" s="79"/>
      <c r="E88" s="77"/>
      <c r="F88" s="79"/>
      <c r="G88" s="77"/>
      <c r="H88" s="79"/>
      <c r="I88" s="77"/>
      <c r="J88" s="79"/>
      <c r="K88" s="77"/>
      <c r="L88" s="79"/>
      <c r="M88" s="77"/>
      <c r="N88" s="79"/>
      <c r="O88" s="77"/>
      <c r="P88" s="79"/>
      <c r="Q88" s="18">
        <f t="shared" si="3"/>
        <v>0</v>
      </c>
      <c r="R88" s="62"/>
    </row>
    <row r="89" spans="2:18" ht="12" customHeight="1">
      <c r="B89" s="6" t="s">
        <v>81</v>
      </c>
      <c r="C89" s="77"/>
      <c r="D89" s="79"/>
      <c r="E89" s="77"/>
      <c r="F89" s="79"/>
      <c r="G89" s="77"/>
      <c r="H89" s="79"/>
      <c r="I89" s="77"/>
      <c r="J89" s="79"/>
      <c r="K89" s="77"/>
      <c r="L89" s="79"/>
      <c r="M89" s="77"/>
      <c r="N89" s="79"/>
      <c r="O89" s="77"/>
      <c r="P89" s="79"/>
      <c r="Q89" s="18">
        <f t="shared" si="3"/>
        <v>0</v>
      </c>
      <c r="R89" s="62"/>
    </row>
    <row r="90" spans="2:18" ht="12" customHeight="1">
      <c r="B90" s="6" t="s">
        <v>83</v>
      </c>
      <c r="C90" s="77"/>
      <c r="D90" s="79"/>
      <c r="E90" s="77"/>
      <c r="F90" s="79"/>
      <c r="G90" s="77"/>
      <c r="H90" s="79"/>
      <c r="I90" s="77"/>
      <c r="J90" s="79"/>
      <c r="K90" s="77"/>
      <c r="L90" s="79"/>
      <c r="M90" s="77"/>
      <c r="N90" s="79"/>
      <c r="O90" s="77"/>
      <c r="P90" s="79"/>
      <c r="Q90" s="18">
        <f t="shared" si="3"/>
        <v>0</v>
      </c>
      <c r="R90" s="62"/>
    </row>
    <row r="91" spans="2:18" ht="12" customHeight="1">
      <c r="B91" s="6" t="s">
        <v>67</v>
      </c>
      <c r="C91" s="77"/>
      <c r="D91" s="79"/>
      <c r="E91" s="77"/>
      <c r="F91" s="79"/>
      <c r="G91" s="77"/>
      <c r="H91" s="79"/>
      <c r="I91" s="77"/>
      <c r="J91" s="79"/>
      <c r="K91" s="77"/>
      <c r="L91" s="79"/>
      <c r="M91" s="77"/>
      <c r="N91" s="79"/>
      <c r="O91" s="77"/>
      <c r="P91" s="79"/>
      <c r="Q91" s="18">
        <f t="shared" si="3"/>
        <v>0</v>
      </c>
      <c r="R91" s="62"/>
    </row>
    <row r="92" spans="2:18" ht="12" customHeight="1">
      <c r="B92" s="6" t="s">
        <v>69</v>
      </c>
      <c r="C92" s="77"/>
      <c r="D92" s="79"/>
      <c r="E92" s="77"/>
      <c r="F92" s="79"/>
      <c r="G92" s="77"/>
      <c r="H92" s="79"/>
      <c r="I92" s="77"/>
      <c r="J92" s="79"/>
      <c r="K92" s="77"/>
      <c r="L92" s="79"/>
      <c r="M92" s="77"/>
      <c r="N92" s="79"/>
      <c r="O92" s="77"/>
      <c r="P92" s="79"/>
      <c r="Q92" s="18">
        <f t="shared" si="3"/>
        <v>0</v>
      </c>
      <c r="R92" s="62"/>
    </row>
    <row r="93" spans="2:18" ht="12" customHeight="1">
      <c r="B93" s="6" t="s">
        <v>160</v>
      </c>
      <c r="C93" s="77" t="s">
        <v>362</v>
      </c>
      <c r="D93" s="79">
        <v>10</v>
      </c>
      <c r="E93" s="77" t="s">
        <v>362</v>
      </c>
      <c r="F93" s="79">
        <v>9</v>
      </c>
      <c r="G93" s="77" t="s">
        <v>362</v>
      </c>
      <c r="H93" s="79">
        <v>8</v>
      </c>
      <c r="I93" s="77"/>
      <c r="J93" s="79"/>
      <c r="K93" s="77"/>
      <c r="L93" s="79"/>
      <c r="M93" s="77"/>
      <c r="N93" s="79"/>
      <c r="O93" s="77"/>
      <c r="P93" s="79"/>
      <c r="Q93" s="18">
        <f t="shared" si="3"/>
        <v>27</v>
      </c>
      <c r="R93" s="62"/>
    </row>
    <row r="94" spans="2:18" ht="12" customHeight="1">
      <c r="B94" s="6" t="s">
        <v>73</v>
      </c>
      <c r="C94" s="77"/>
      <c r="D94" s="79"/>
      <c r="E94" s="77"/>
      <c r="F94" s="79"/>
      <c r="G94" s="77"/>
      <c r="H94" s="79"/>
      <c r="I94" s="77"/>
      <c r="J94" s="79"/>
      <c r="K94" s="77"/>
      <c r="L94" s="79"/>
      <c r="M94" s="77"/>
      <c r="N94" s="79"/>
      <c r="O94" s="77"/>
      <c r="P94" s="79"/>
      <c r="Q94" s="18">
        <f t="shared" si="3"/>
        <v>0</v>
      </c>
      <c r="R94" s="62"/>
    </row>
    <row r="95" spans="2:18" ht="12" customHeight="1">
      <c r="B95" s="6" t="s">
        <v>75</v>
      </c>
      <c r="C95" s="77"/>
      <c r="D95" s="79"/>
      <c r="E95" s="77"/>
      <c r="F95" s="79"/>
      <c r="G95" s="77"/>
      <c r="H95" s="79"/>
      <c r="I95" s="77"/>
      <c r="J95" s="79"/>
      <c r="K95" s="77"/>
      <c r="L95" s="79"/>
      <c r="M95" s="77"/>
      <c r="N95" s="79"/>
      <c r="O95" s="77"/>
      <c r="P95" s="79"/>
      <c r="Q95" s="18">
        <f t="shared" si="3"/>
        <v>0</v>
      </c>
      <c r="R95" s="62"/>
    </row>
    <row r="96" spans="2:18" ht="12" customHeight="1">
      <c r="B96" s="6" t="s">
        <v>76</v>
      </c>
      <c r="C96" s="77"/>
      <c r="D96" s="79"/>
      <c r="E96" s="77"/>
      <c r="F96" s="79"/>
      <c r="G96" s="77"/>
      <c r="H96" s="79"/>
      <c r="I96" s="77"/>
      <c r="J96" s="79"/>
      <c r="K96" s="77"/>
      <c r="L96" s="79"/>
      <c r="M96" s="77"/>
      <c r="N96" s="79"/>
      <c r="O96" s="77"/>
      <c r="P96" s="79"/>
      <c r="Q96" s="18">
        <f t="shared" si="3"/>
        <v>0</v>
      </c>
      <c r="R96" s="62"/>
    </row>
    <row r="97" spans="2:18" ht="12" customHeight="1">
      <c r="B97" s="6" t="s">
        <v>276</v>
      </c>
      <c r="C97" s="77">
        <v>14</v>
      </c>
      <c r="D97" s="79">
        <v>18</v>
      </c>
      <c r="E97" s="77">
        <v>14</v>
      </c>
      <c r="F97" s="79">
        <v>16</v>
      </c>
      <c r="G97" s="77">
        <v>14</v>
      </c>
      <c r="H97" s="79">
        <v>14</v>
      </c>
      <c r="I97" s="77"/>
      <c r="J97" s="79"/>
      <c r="K97" s="77"/>
      <c r="L97" s="79"/>
      <c r="M97" s="77"/>
      <c r="N97" s="79"/>
      <c r="O97" s="77"/>
      <c r="P97" s="79"/>
      <c r="Q97" s="18">
        <f t="shared" si="3"/>
        <v>48</v>
      </c>
      <c r="R97" s="62"/>
    </row>
    <row r="98" spans="2:18" ht="12" customHeight="1">
      <c r="B98" s="6" t="s">
        <v>80</v>
      </c>
      <c r="C98" s="77"/>
      <c r="D98" s="79"/>
      <c r="E98" s="77"/>
      <c r="F98" s="79"/>
      <c r="G98" s="77"/>
      <c r="H98" s="79"/>
      <c r="I98" s="77"/>
      <c r="J98" s="79"/>
      <c r="K98" s="77"/>
      <c r="L98" s="79"/>
      <c r="M98" s="77"/>
      <c r="N98" s="79"/>
      <c r="O98" s="77"/>
      <c r="P98" s="79"/>
      <c r="Q98" s="18">
        <f t="shared" si="3"/>
        <v>0</v>
      </c>
      <c r="R98" s="62"/>
    </row>
    <row r="99" spans="2:18" ht="12" customHeight="1">
      <c r="B99" s="6" t="s">
        <v>324</v>
      </c>
      <c r="C99" s="77"/>
      <c r="D99" s="79"/>
      <c r="E99" s="77"/>
      <c r="F99" s="79"/>
      <c r="G99" s="77"/>
      <c r="H99" s="79"/>
      <c r="I99" s="77"/>
      <c r="J99" s="79"/>
      <c r="K99" s="77"/>
      <c r="L99" s="79"/>
      <c r="M99" s="77"/>
      <c r="N99" s="79"/>
      <c r="O99" s="77"/>
      <c r="P99" s="79"/>
      <c r="Q99" s="18">
        <f t="shared" si="3"/>
        <v>0</v>
      </c>
      <c r="R99" s="62"/>
    </row>
    <row r="100" spans="2:18" ht="12" customHeight="1">
      <c r="B100" s="6" t="s">
        <v>286</v>
      </c>
      <c r="C100" s="77"/>
      <c r="D100" s="79"/>
      <c r="E100" s="77"/>
      <c r="F100" s="79"/>
      <c r="G100" s="77"/>
      <c r="H100" s="79"/>
      <c r="I100" s="77"/>
      <c r="J100" s="79"/>
      <c r="K100" s="77"/>
      <c r="L100" s="79"/>
      <c r="M100" s="77"/>
      <c r="N100" s="79"/>
      <c r="O100" s="77"/>
      <c r="P100" s="79"/>
      <c r="Q100" s="18">
        <f t="shared" si="3"/>
        <v>0</v>
      </c>
      <c r="R100" s="62"/>
    </row>
    <row r="101" spans="2:18" ht="12" customHeight="1">
      <c r="B101" s="12" t="s">
        <v>85</v>
      </c>
      <c r="C101" s="81"/>
      <c r="D101" s="82"/>
      <c r="E101" s="81"/>
      <c r="F101" s="82"/>
      <c r="G101" s="81"/>
      <c r="H101" s="82"/>
      <c r="I101" s="81"/>
      <c r="J101" s="82"/>
      <c r="K101" s="81"/>
      <c r="L101" s="82"/>
      <c r="M101" s="81"/>
      <c r="N101" s="82"/>
      <c r="O101" s="81"/>
      <c r="P101" s="82"/>
      <c r="Q101" s="66"/>
      <c r="R101" s="67"/>
    </row>
    <row r="102" spans="2:18" ht="12" customHeight="1">
      <c r="B102" s="6" t="s">
        <v>86</v>
      </c>
      <c r="C102" s="77"/>
      <c r="D102" s="79"/>
      <c r="E102" s="77"/>
      <c r="F102" s="79"/>
      <c r="G102" s="77"/>
      <c r="H102" s="79"/>
      <c r="I102" s="77"/>
      <c r="J102" s="79"/>
      <c r="K102" s="77"/>
      <c r="L102" s="79"/>
      <c r="M102" s="77"/>
      <c r="N102" s="79"/>
      <c r="O102" s="77"/>
      <c r="P102" s="79"/>
      <c r="Q102" s="18">
        <f aca="true" t="shared" si="4" ref="Q102:Q124">SUM(D102,F102,H102,J102,L102,N102,P102)*1</f>
        <v>0</v>
      </c>
      <c r="R102" s="62"/>
    </row>
    <row r="103" spans="2:18" ht="12" customHeight="1">
      <c r="B103" s="6" t="s">
        <v>88</v>
      </c>
      <c r="C103" s="77"/>
      <c r="D103" s="79"/>
      <c r="E103" s="77"/>
      <c r="F103" s="79"/>
      <c r="G103" s="77"/>
      <c r="H103" s="79"/>
      <c r="I103" s="77"/>
      <c r="J103" s="79"/>
      <c r="K103" s="77"/>
      <c r="L103" s="79"/>
      <c r="M103" s="77"/>
      <c r="N103" s="79"/>
      <c r="O103" s="77"/>
      <c r="P103" s="79"/>
      <c r="Q103" s="18">
        <f t="shared" si="4"/>
        <v>0</v>
      </c>
      <c r="R103" s="62"/>
    </row>
    <row r="104" spans="2:18" ht="12" customHeight="1">
      <c r="B104" s="6" t="s">
        <v>90</v>
      </c>
      <c r="C104" s="77"/>
      <c r="D104" s="79"/>
      <c r="E104" s="77"/>
      <c r="F104" s="79"/>
      <c r="G104" s="77"/>
      <c r="H104" s="79"/>
      <c r="I104" s="77"/>
      <c r="J104" s="79"/>
      <c r="K104" s="77"/>
      <c r="L104" s="79"/>
      <c r="M104" s="77"/>
      <c r="N104" s="79"/>
      <c r="O104" s="77"/>
      <c r="P104" s="79"/>
      <c r="Q104" s="18">
        <f t="shared" si="4"/>
        <v>0</v>
      </c>
      <c r="R104" s="62"/>
    </row>
    <row r="105" spans="2:18" ht="12" customHeight="1">
      <c r="B105" s="6" t="s">
        <v>92</v>
      </c>
      <c r="C105" s="77"/>
      <c r="D105" s="79"/>
      <c r="E105" s="77"/>
      <c r="F105" s="79"/>
      <c r="G105" s="77"/>
      <c r="H105" s="79"/>
      <c r="I105" s="77"/>
      <c r="J105" s="79"/>
      <c r="K105" s="77"/>
      <c r="L105" s="79"/>
      <c r="M105" s="77"/>
      <c r="N105" s="79"/>
      <c r="O105" s="77"/>
      <c r="P105" s="79"/>
      <c r="Q105" s="18">
        <f t="shared" si="4"/>
        <v>0</v>
      </c>
      <c r="R105" s="62"/>
    </row>
    <row r="106" spans="2:18" ht="12" customHeight="1">
      <c r="B106" s="6" t="s">
        <v>94</v>
      </c>
      <c r="C106" s="77"/>
      <c r="D106" s="79"/>
      <c r="E106" s="77"/>
      <c r="F106" s="79"/>
      <c r="G106" s="77"/>
      <c r="H106" s="79"/>
      <c r="I106" s="77"/>
      <c r="J106" s="79"/>
      <c r="K106" s="77"/>
      <c r="L106" s="79"/>
      <c r="M106" s="77"/>
      <c r="N106" s="79"/>
      <c r="O106" s="77"/>
      <c r="P106" s="79"/>
      <c r="Q106" s="18">
        <f t="shared" si="4"/>
        <v>0</v>
      </c>
      <c r="R106" s="62"/>
    </row>
    <row r="107" spans="2:18" ht="12" customHeight="1">
      <c r="B107" s="6" t="s">
        <v>96</v>
      </c>
      <c r="C107" s="77"/>
      <c r="D107" s="79"/>
      <c r="E107" s="77"/>
      <c r="F107" s="79"/>
      <c r="G107" s="77"/>
      <c r="H107" s="79"/>
      <c r="I107" s="77"/>
      <c r="J107" s="79"/>
      <c r="K107" s="77"/>
      <c r="L107" s="79"/>
      <c r="M107" s="77"/>
      <c r="N107" s="79"/>
      <c r="O107" s="77"/>
      <c r="P107" s="79"/>
      <c r="Q107" s="18">
        <f t="shared" si="4"/>
        <v>0</v>
      </c>
      <c r="R107" s="62"/>
    </row>
    <row r="108" spans="2:18" ht="12" customHeight="1">
      <c r="B108" s="6" t="s">
        <v>98</v>
      </c>
      <c r="C108" s="77"/>
      <c r="D108" s="79"/>
      <c r="E108" s="77"/>
      <c r="F108" s="79"/>
      <c r="G108" s="77"/>
      <c r="H108" s="79"/>
      <c r="I108" s="77"/>
      <c r="J108" s="79"/>
      <c r="K108" s="77"/>
      <c r="L108" s="79"/>
      <c r="M108" s="77"/>
      <c r="N108" s="79"/>
      <c r="O108" s="77"/>
      <c r="P108" s="79"/>
      <c r="Q108" s="18">
        <f t="shared" si="4"/>
        <v>0</v>
      </c>
      <c r="R108" s="62"/>
    </row>
    <row r="109" spans="2:18" ht="12" customHeight="1">
      <c r="B109" s="6" t="s">
        <v>179</v>
      </c>
      <c r="C109" s="77"/>
      <c r="D109" s="79"/>
      <c r="E109" s="77"/>
      <c r="F109" s="79"/>
      <c r="G109" s="77"/>
      <c r="H109" s="79"/>
      <c r="I109" s="77"/>
      <c r="J109" s="79"/>
      <c r="K109" s="77"/>
      <c r="L109" s="79"/>
      <c r="M109" s="77"/>
      <c r="N109" s="79"/>
      <c r="O109" s="77"/>
      <c r="P109" s="79"/>
      <c r="Q109" s="18">
        <f t="shared" si="4"/>
        <v>0</v>
      </c>
      <c r="R109" s="62"/>
    </row>
    <row r="110" spans="2:18" ht="12" customHeight="1">
      <c r="B110" s="6" t="s">
        <v>102</v>
      </c>
      <c r="C110" s="77"/>
      <c r="D110" s="79"/>
      <c r="E110" s="77"/>
      <c r="F110" s="79"/>
      <c r="G110" s="77"/>
      <c r="H110" s="79"/>
      <c r="I110" s="77"/>
      <c r="J110" s="79"/>
      <c r="K110" s="77"/>
      <c r="L110" s="79"/>
      <c r="M110" s="77"/>
      <c r="N110" s="79"/>
      <c r="O110" s="77"/>
      <c r="P110" s="79"/>
      <c r="Q110" s="18">
        <f t="shared" si="4"/>
        <v>0</v>
      </c>
      <c r="R110" s="62"/>
    </row>
    <row r="111" spans="2:18" ht="12" customHeight="1">
      <c r="B111" s="6" t="s">
        <v>104</v>
      </c>
      <c r="C111" s="77"/>
      <c r="D111" s="79"/>
      <c r="E111" s="77"/>
      <c r="F111" s="79"/>
      <c r="G111" s="77"/>
      <c r="H111" s="79"/>
      <c r="I111" s="77"/>
      <c r="J111" s="79"/>
      <c r="K111" s="77"/>
      <c r="L111" s="79"/>
      <c r="M111" s="77"/>
      <c r="N111" s="79"/>
      <c r="O111" s="77"/>
      <c r="P111" s="79"/>
      <c r="Q111" s="18">
        <f t="shared" si="4"/>
        <v>0</v>
      </c>
      <c r="R111" s="62"/>
    </row>
    <row r="112" spans="2:18" ht="12" customHeight="1">
      <c r="B112" s="6" t="s">
        <v>106</v>
      </c>
      <c r="C112" s="77"/>
      <c r="D112" s="79"/>
      <c r="E112" s="77"/>
      <c r="F112" s="79"/>
      <c r="G112" s="77"/>
      <c r="H112" s="79"/>
      <c r="I112" s="77"/>
      <c r="J112" s="79"/>
      <c r="K112" s="77"/>
      <c r="L112" s="79"/>
      <c r="M112" s="77"/>
      <c r="N112" s="79"/>
      <c r="O112" s="77"/>
      <c r="P112" s="79"/>
      <c r="Q112" s="18">
        <f t="shared" si="4"/>
        <v>0</v>
      </c>
      <c r="R112" s="62"/>
    </row>
    <row r="113" spans="2:18" ht="12" customHeight="1">
      <c r="B113" s="6" t="s">
        <v>180</v>
      </c>
      <c r="C113" s="77"/>
      <c r="D113" s="79"/>
      <c r="E113" s="77"/>
      <c r="F113" s="79"/>
      <c r="G113" s="77"/>
      <c r="H113" s="79"/>
      <c r="I113" s="77"/>
      <c r="J113" s="79"/>
      <c r="K113" s="77"/>
      <c r="L113" s="79"/>
      <c r="M113" s="77"/>
      <c r="N113" s="79"/>
      <c r="O113" s="77"/>
      <c r="P113" s="79"/>
      <c r="Q113" s="18">
        <f t="shared" si="4"/>
        <v>0</v>
      </c>
      <c r="R113" s="62"/>
    </row>
    <row r="114" spans="2:18" ht="12" customHeight="1">
      <c r="B114" s="6" t="s">
        <v>87</v>
      </c>
      <c r="C114" s="77"/>
      <c r="D114" s="79"/>
      <c r="E114" s="77"/>
      <c r="F114" s="79"/>
      <c r="G114" s="77"/>
      <c r="H114" s="79"/>
      <c r="I114" s="77"/>
      <c r="J114" s="79"/>
      <c r="K114" s="77"/>
      <c r="L114" s="79"/>
      <c r="M114" s="77"/>
      <c r="N114" s="79"/>
      <c r="O114" s="77"/>
      <c r="P114" s="79"/>
      <c r="Q114" s="18">
        <f t="shared" si="4"/>
        <v>0</v>
      </c>
      <c r="R114" s="62"/>
    </row>
    <row r="115" spans="2:18" ht="12" customHeight="1">
      <c r="B115" s="6" t="s">
        <v>89</v>
      </c>
      <c r="C115" s="77"/>
      <c r="D115" s="79"/>
      <c r="E115" s="77"/>
      <c r="F115" s="79"/>
      <c r="G115" s="77"/>
      <c r="H115" s="79"/>
      <c r="I115" s="77"/>
      <c r="J115" s="79"/>
      <c r="K115" s="77"/>
      <c r="L115" s="79"/>
      <c r="M115" s="77"/>
      <c r="N115" s="79"/>
      <c r="O115" s="77"/>
      <c r="P115" s="79"/>
      <c r="Q115" s="18">
        <f t="shared" si="4"/>
        <v>0</v>
      </c>
      <c r="R115" s="62"/>
    </row>
    <row r="116" spans="2:18" ht="12" customHeight="1">
      <c r="B116" s="6" t="s">
        <v>91</v>
      </c>
      <c r="C116" s="77"/>
      <c r="D116" s="79"/>
      <c r="E116" s="77"/>
      <c r="F116" s="79"/>
      <c r="G116" s="77"/>
      <c r="H116" s="79"/>
      <c r="I116" s="77"/>
      <c r="J116" s="79"/>
      <c r="K116" s="77"/>
      <c r="L116" s="79"/>
      <c r="M116" s="77"/>
      <c r="N116" s="79"/>
      <c r="O116" s="77"/>
      <c r="P116" s="79"/>
      <c r="Q116" s="18">
        <f t="shared" si="4"/>
        <v>0</v>
      </c>
      <c r="R116" s="62"/>
    </row>
    <row r="117" spans="2:18" ht="12" customHeight="1">
      <c r="B117" s="6" t="s">
        <v>93</v>
      </c>
      <c r="C117" s="77"/>
      <c r="D117" s="79"/>
      <c r="E117" s="77"/>
      <c r="F117" s="79"/>
      <c r="G117" s="77"/>
      <c r="H117" s="79"/>
      <c r="I117" s="77"/>
      <c r="J117" s="79"/>
      <c r="K117" s="77"/>
      <c r="L117" s="79"/>
      <c r="M117" s="77"/>
      <c r="N117" s="79"/>
      <c r="O117" s="77"/>
      <c r="P117" s="79"/>
      <c r="Q117" s="18">
        <f t="shared" si="4"/>
        <v>0</v>
      </c>
      <c r="R117" s="62"/>
    </row>
    <row r="118" spans="2:18" ht="12" customHeight="1">
      <c r="B118" s="6" t="s">
        <v>95</v>
      </c>
      <c r="C118" s="77"/>
      <c r="D118" s="79"/>
      <c r="E118" s="77"/>
      <c r="F118" s="79"/>
      <c r="G118" s="77"/>
      <c r="H118" s="79"/>
      <c r="I118" s="77"/>
      <c r="J118" s="79"/>
      <c r="K118" s="77"/>
      <c r="L118" s="79"/>
      <c r="M118" s="77"/>
      <c r="N118" s="79"/>
      <c r="O118" s="77"/>
      <c r="P118" s="79"/>
      <c r="Q118" s="18">
        <f t="shared" si="4"/>
        <v>0</v>
      </c>
      <c r="R118" s="62"/>
    </row>
    <row r="119" spans="2:18" ht="12" customHeight="1">
      <c r="B119" s="6" t="s">
        <v>238</v>
      </c>
      <c r="C119" s="77" t="s">
        <v>359</v>
      </c>
      <c r="D119" s="79">
        <v>10</v>
      </c>
      <c r="E119" s="77" t="s">
        <v>360</v>
      </c>
      <c r="F119" s="79">
        <v>9</v>
      </c>
      <c r="G119" s="77" t="s">
        <v>360</v>
      </c>
      <c r="H119" s="79">
        <v>8</v>
      </c>
      <c r="I119" s="77" t="s">
        <v>360</v>
      </c>
      <c r="J119" s="79">
        <v>7</v>
      </c>
      <c r="K119" s="77"/>
      <c r="L119" s="79"/>
      <c r="M119" s="77"/>
      <c r="N119" s="79"/>
      <c r="O119" s="77"/>
      <c r="P119" s="79"/>
      <c r="Q119" s="18">
        <f t="shared" si="4"/>
        <v>34</v>
      </c>
      <c r="R119" s="62"/>
    </row>
    <row r="120" spans="2:18" ht="12" customHeight="1">
      <c r="B120" s="6" t="s">
        <v>99</v>
      </c>
      <c r="C120" s="77"/>
      <c r="D120" s="79"/>
      <c r="E120" s="77"/>
      <c r="F120" s="79"/>
      <c r="G120" s="77"/>
      <c r="H120" s="79"/>
      <c r="I120" s="77"/>
      <c r="J120" s="79"/>
      <c r="K120" s="77"/>
      <c r="L120" s="79"/>
      <c r="M120" s="77"/>
      <c r="N120" s="79"/>
      <c r="O120" s="77"/>
      <c r="P120" s="79"/>
      <c r="Q120" s="18">
        <f t="shared" si="4"/>
        <v>0</v>
      </c>
      <c r="R120" s="62"/>
    </row>
    <row r="121" spans="2:18" ht="12" customHeight="1">
      <c r="B121" s="6" t="s">
        <v>101</v>
      </c>
      <c r="C121" s="77"/>
      <c r="D121" s="79"/>
      <c r="E121" s="77"/>
      <c r="F121" s="79"/>
      <c r="G121" s="77"/>
      <c r="H121" s="79"/>
      <c r="I121" s="77"/>
      <c r="J121" s="79"/>
      <c r="K121" s="77"/>
      <c r="L121" s="79"/>
      <c r="M121" s="77"/>
      <c r="N121" s="79"/>
      <c r="O121" s="77"/>
      <c r="P121" s="79"/>
      <c r="Q121" s="18">
        <f t="shared" si="4"/>
        <v>0</v>
      </c>
      <c r="R121" s="62"/>
    </row>
    <row r="122" spans="2:18" ht="12" customHeight="1">
      <c r="B122" s="6" t="s">
        <v>103</v>
      </c>
      <c r="C122" s="77"/>
      <c r="D122" s="79"/>
      <c r="E122" s="77"/>
      <c r="F122" s="79"/>
      <c r="G122" s="77"/>
      <c r="H122" s="79"/>
      <c r="I122" s="77"/>
      <c r="J122" s="79"/>
      <c r="K122" s="77"/>
      <c r="L122" s="79"/>
      <c r="M122" s="77"/>
      <c r="N122" s="79"/>
      <c r="O122" s="77"/>
      <c r="P122" s="79"/>
      <c r="Q122" s="18">
        <f t="shared" si="4"/>
        <v>0</v>
      </c>
      <c r="R122" s="62"/>
    </row>
    <row r="123" spans="2:18" ht="12" customHeight="1">
      <c r="B123" s="6" t="s">
        <v>105</v>
      </c>
      <c r="C123" s="77"/>
      <c r="D123" s="79"/>
      <c r="E123" s="77"/>
      <c r="F123" s="79"/>
      <c r="G123" s="77"/>
      <c r="H123" s="79"/>
      <c r="I123" s="77"/>
      <c r="J123" s="79"/>
      <c r="K123" s="77"/>
      <c r="L123" s="79"/>
      <c r="M123" s="77"/>
      <c r="N123" s="79"/>
      <c r="O123" s="77"/>
      <c r="P123" s="79"/>
      <c r="Q123" s="18">
        <f t="shared" si="4"/>
        <v>0</v>
      </c>
      <c r="R123" s="62"/>
    </row>
    <row r="124" spans="2:18" ht="12" customHeight="1">
      <c r="B124" s="6" t="s">
        <v>107</v>
      </c>
      <c r="C124" s="77"/>
      <c r="D124" s="79"/>
      <c r="E124" s="77"/>
      <c r="F124" s="79"/>
      <c r="G124" s="77"/>
      <c r="H124" s="79"/>
      <c r="I124" s="77"/>
      <c r="J124" s="79"/>
      <c r="K124" s="77"/>
      <c r="L124" s="79"/>
      <c r="M124" s="77"/>
      <c r="N124" s="79"/>
      <c r="O124" s="77"/>
      <c r="P124" s="79"/>
      <c r="Q124" s="18">
        <f t="shared" si="4"/>
        <v>0</v>
      </c>
      <c r="R124" s="62"/>
    </row>
    <row r="125" spans="2:18" ht="12.75">
      <c r="B125" s="74" t="s">
        <v>120</v>
      </c>
      <c r="C125" s="86"/>
      <c r="D125" s="87"/>
      <c r="E125" s="86"/>
      <c r="F125" s="87"/>
      <c r="G125" s="86"/>
      <c r="H125" s="87"/>
      <c r="I125" s="86"/>
      <c r="J125" s="87"/>
      <c r="K125" s="86"/>
      <c r="L125" s="87"/>
      <c r="M125" s="86"/>
      <c r="N125" s="87"/>
      <c r="O125" s="86"/>
      <c r="P125" s="87"/>
      <c r="Q125" s="66"/>
      <c r="R125" s="67"/>
    </row>
    <row r="126" spans="2:18" ht="12.75">
      <c r="B126" s="73" t="s">
        <v>287</v>
      </c>
      <c r="C126" s="88"/>
      <c r="D126" s="89"/>
      <c r="E126" s="88"/>
      <c r="F126" s="89"/>
      <c r="G126" s="88"/>
      <c r="H126" s="89"/>
      <c r="I126" s="88"/>
      <c r="J126" s="89"/>
      <c r="K126" s="88"/>
      <c r="L126" s="89"/>
      <c r="M126" s="88"/>
      <c r="N126" s="89"/>
      <c r="O126" s="88"/>
      <c r="P126" s="90"/>
      <c r="Q126" s="18">
        <f aca="true" t="shared" si="5" ref="Q126:Q134">SUM(D126,F126,H126,J126,L126,N126,P126)*1</f>
        <v>0</v>
      </c>
      <c r="R126" s="62"/>
    </row>
    <row r="127" spans="2:18" ht="12.75">
      <c r="B127" s="6" t="s">
        <v>255</v>
      </c>
      <c r="C127" s="77"/>
      <c r="D127" s="79"/>
      <c r="E127" s="77"/>
      <c r="F127" s="79"/>
      <c r="G127" s="77"/>
      <c r="H127" s="79"/>
      <c r="I127" s="77"/>
      <c r="J127" s="79"/>
      <c r="K127" s="77"/>
      <c r="L127" s="79"/>
      <c r="M127" s="77"/>
      <c r="N127" s="79"/>
      <c r="O127" s="77"/>
      <c r="P127" s="91"/>
      <c r="Q127" s="18">
        <f t="shared" si="5"/>
        <v>0</v>
      </c>
      <c r="R127" s="62"/>
    </row>
    <row r="128" spans="2:18" ht="12.75">
      <c r="B128" s="6" t="s">
        <v>300</v>
      </c>
      <c r="C128" s="77"/>
      <c r="D128" s="79"/>
      <c r="E128" s="77"/>
      <c r="F128" s="79"/>
      <c r="G128" s="77"/>
      <c r="H128" s="79"/>
      <c r="I128" s="77"/>
      <c r="J128" s="79"/>
      <c r="K128" s="77"/>
      <c r="L128" s="79"/>
      <c r="M128" s="77"/>
      <c r="N128" s="79"/>
      <c r="O128" s="77"/>
      <c r="P128" s="91"/>
      <c r="Q128" s="18">
        <f t="shared" si="5"/>
        <v>0</v>
      </c>
      <c r="R128" s="62"/>
    </row>
    <row r="129" spans="2:18" ht="12.75">
      <c r="B129" s="6" t="s">
        <v>278</v>
      </c>
      <c r="C129" s="77"/>
      <c r="D129" s="79"/>
      <c r="E129" s="77"/>
      <c r="F129" s="79"/>
      <c r="G129" s="77"/>
      <c r="H129" s="79"/>
      <c r="I129" s="77"/>
      <c r="J129" s="79"/>
      <c r="K129" s="77"/>
      <c r="L129" s="79"/>
      <c r="M129" s="77"/>
      <c r="N129" s="79"/>
      <c r="O129" s="77"/>
      <c r="P129" s="91"/>
      <c r="Q129" s="18">
        <f t="shared" si="5"/>
        <v>0</v>
      </c>
      <c r="R129" s="62"/>
    </row>
    <row r="130" spans="2:18" ht="12.75">
      <c r="B130" s="6" t="s">
        <v>119</v>
      </c>
      <c r="C130" s="77">
        <v>0</v>
      </c>
      <c r="D130" s="79">
        <v>20</v>
      </c>
      <c r="E130" s="77">
        <v>0</v>
      </c>
      <c r="F130" s="79">
        <v>18</v>
      </c>
      <c r="G130" s="77">
        <v>0</v>
      </c>
      <c r="H130" s="79">
        <v>16</v>
      </c>
      <c r="I130" s="77">
        <v>0</v>
      </c>
      <c r="J130" s="79">
        <v>10</v>
      </c>
      <c r="K130" s="77"/>
      <c r="L130" s="79"/>
      <c r="M130" s="77"/>
      <c r="N130" s="79"/>
      <c r="O130" s="77"/>
      <c r="P130" s="91"/>
      <c r="Q130" s="18">
        <f t="shared" si="5"/>
        <v>64</v>
      </c>
      <c r="R130" s="62"/>
    </row>
    <row r="131" spans="2:18" ht="12.75">
      <c r="B131" s="6" t="s">
        <v>117</v>
      </c>
      <c r="C131" s="77"/>
      <c r="D131" s="79"/>
      <c r="E131" s="77"/>
      <c r="F131" s="79"/>
      <c r="G131" s="77"/>
      <c r="H131" s="79"/>
      <c r="I131" s="77"/>
      <c r="J131" s="79"/>
      <c r="K131" s="77"/>
      <c r="L131" s="79"/>
      <c r="M131" s="77"/>
      <c r="N131" s="79"/>
      <c r="O131" s="77"/>
      <c r="P131" s="91"/>
      <c r="Q131" s="18">
        <f t="shared" si="5"/>
        <v>0</v>
      </c>
      <c r="R131" s="62"/>
    </row>
    <row r="132" spans="2:18" ht="12.75">
      <c r="B132" s="6" t="s">
        <v>254</v>
      </c>
      <c r="C132" s="77"/>
      <c r="D132" s="79"/>
      <c r="E132" s="77"/>
      <c r="F132" s="79"/>
      <c r="G132" s="77"/>
      <c r="H132" s="79"/>
      <c r="I132" s="77"/>
      <c r="J132" s="79"/>
      <c r="K132" s="77"/>
      <c r="L132" s="79"/>
      <c r="M132" s="77"/>
      <c r="N132" s="79"/>
      <c r="O132" s="77"/>
      <c r="P132" s="91"/>
      <c r="Q132" s="18">
        <f t="shared" si="5"/>
        <v>0</v>
      </c>
      <c r="R132" s="62"/>
    </row>
    <row r="133" spans="2:18" ht="12.75">
      <c r="B133" s="6" t="s">
        <v>220</v>
      </c>
      <c r="C133" s="77"/>
      <c r="D133" s="79"/>
      <c r="E133" s="77"/>
      <c r="F133" s="79"/>
      <c r="G133" s="77"/>
      <c r="H133" s="79"/>
      <c r="I133" s="77"/>
      <c r="J133" s="79"/>
      <c r="K133" s="77"/>
      <c r="L133" s="79"/>
      <c r="M133" s="77"/>
      <c r="N133" s="79"/>
      <c r="O133" s="77"/>
      <c r="P133" s="91"/>
      <c r="Q133" s="18">
        <f t="shared" si="5"/>
        <v>0</v>
      </c>
      <c r="R133" s="62"/>
    </row>
    <row r="134" spans="2:18" ht="12.75">
      <c r="B134" s="7" t="s">
        <v>161</v>
      </c>
      <c r="C134" s="83"/>
      <c r="D134" s="84"/>
      <c r="E134" s="83"/>
      <c r="F134" s="84"/>
      <c r="G134" s="83"/>
      <c r="H134" s="84"/>
      <c r="I134" s="83"/>
      <c r="J134" s="84"/>
      <c r="K134" s="83"/>
      <c r="L134" s="84"/>
      <c r="M134" s="83"/>
      <c r="N134" s="84"/>
      <c r="O134" s="83"/>
      <c r="P134" s="92"/>
      <c r="Q134" s="85">
        <f t="shared" si="5"/>
        <v>0</v>
      </c>
      <c r="R134" s="64"/>
    </row>
    <row r="136" spans="2:18" ht="12.75">
      <c r="B136" s="15" t="s">
        <v>110</v>
      </c>
      <c r="C136" s="116" t="s">
        <v>129</v>
      </c>
      <c r="D136" s="116" t="s">
        <v>130</v>
      </c>
      <c r="E136" s="116" t="s">
        <v>131</v>
      </c>
      <c r="F136" s="116" t="s">
        <v>155</v>
      </c>
      <c r="G136" s="116" t="s">
        <v>156</v>
      </c>
      <c r="H136" s="127" t="s">
        <v>132</v>
      </c>
      <c r="I136" s="127"/>
      <c r="J136" s="129" t="s">
        <v>139</v>
      </c>
      <c r="K136" s="130"/>
      <c r="L136" s="130"/>
      <c r="M136" s="130"/>
      <c r="N136" s="130"/>
      <c r="O136" s="130"/>
      <c r="P136" s="130"/>
      <c r="Q136" s="130"/>
      <c r="R136" s="131"/>
    </row>
    <row r="137" spans="2:18" ht="12.75">
      <c r="B137" s="6" t="s">
        <v>0</v>
      </c>
      <c r="C137" s="1"/>
      <c r="D137" s="1"/>
      <c r="E137" s="1"/>
      <c r="F137" s="1"/>
      <c r="G137" s="1"/>
      <c r="H137" s="132"/>
      <c r="I137" s="132"/>
      <c r="J137" s="133"/>
      <c r="K137" s="134"/>
      <c r="L137" s="134"/>
      <c r="M137" s="134"/>
      <c r="N137" s="134"/>
      <c r="O137" s="134"/>
      <c r="P137" s="134"/>
      <c r="Q137" s="134"/>
      <c r="R137" s="135"/>
    </row>
    <row r="138" spans="2:18" ht="12.75">
      <c r="B138" s="6" t="s">
        <v>111</v>
      </c>
      <c r="C138" s="1"/>
      <c r="D138" s="1"/>
      <c r="E138" s="1"/>
      <c r="F138" s="1"/>
      <c r="G138" s="1"/>
      <c r="H138" s="136"/>
      <c r="I138" s="136"/>
      <c r="J138" s="137"/>
      <c r="K138" s="138"/>
      <c r="L138" s="138"/>
      <c r="M138" s="138"/>
      <c r="N138" s="138"/>
      <c r="O138" s="138"/>
      <c r="P138" s="138"/>
      <c r="Q138" s="138"/>
      <c r="R138" s="139"/>
    </row>
    <row r="139" spans="2:18" ht="12.75">
      <c r="B139" s="6" t="s">
        <v>112</v>
      </c>
      <c r="C139" s="1"/>
      <c r="D139" s="1"/>
      <c r="E139" s="1"/>
      <c r="F139" s="1"/>
      <c r="G139" s="1"/>
      <c r="H139" s="136"/>
      <c r="I139" s="136"/>
      <c r="J139" s="137"/>
      <c r="K139" s="138"/>
      <c r="L139" s="138"/>
      <c r="M139" s="138"/>
      <c r="N139" s="138"/>
      <c r="O139" s="138"/>
      <c r="P139" s="138"/>
      <c r="Q139" s="138"/>
      <c r="R139" s="139"/>
    </row>
    <row r="140" spans="2:18" ht="12.75">
      <c r="B140" s="6" t="s">
        <v>149</v>
      </c>
      <c r="C140" s="1"/>
      <c r="D140" s="1"/>
      <c r="E140" s="1"/>
      <c r="F140" s="1"/>
      <c r="G140" s="1"/>
      <c r="H140" s="136"/>
      <c r="I140" s="136"/>
      <c r="J140" s="137"/>
      <c r="K140" s="138"/>
      <c r="L140" s="138"/>
      <c r="M140" s="138"/>
      <c r="N140" s="138"/>
      <c r="O140" s="138"/>
      <c r="P140" s="138"/>
      <c r="Q140" s="138"/>
      <c r="R140" s="139"/>
    </row>
    <row r="141" spans="2:18" ht="12.75">
      <c r="B141" s="6" t="s">
        <v>113</v>
      </c>
      <c r="C141" s="1"/>
      <c r="D141" s="1"/>
      <c r="E141" s="1"/>
      <c r="F141" s="1"/>
      <c r="G141" s="1"/>
      <c r="H141" s="136"/>
      <c r="I141" s="136"/>
      <c r="J141" s="137"/>
      <c r="K141" s="138"/>
      <c r="L141" s="138"/>
      <c r="M141" s="138"/>
      <c r="N141" s="138"/>
      <c r="O141" s="138"/>
      <c r="P141" s="138"/>
      <c r="Q141" s="138"/>
      <c r="R141" s="139"/>
    </row>
    <row r="142" spans="2:18" ht="12.75">
      <c r="B142" s="6" t="s">
        <v>114</v>
      </c>
      <c r="C142" s="1"/>
      <c r="D142" s="1"/>
      <c r="E142" s="1"/>
      <c r="F142" s="71"/>
      <c r="G142" s="1"/>
      <c r="H142" s="136"/>
      <c r="I142" s="136"/>
      <c r="J142" s="137"/>
      <c r="K142" s="138"/>
      <c r="L142" s="138"/>
      <c r="M142" s="138"/>
      <c r="N142" s="138"/>
      <c r="O142" s="138"/>
      <c r="P142" s="138"/>
      <c r="Q142" s="138"/>
      <c r="R142" s="139"/>
    </row>
    <row r="143" spans="2:18" ht="12.75">
      <c r="B143" s="7" t="s">
        <v>321</v>
      </c>
      <c r="C143" s="8">
        <v>35</v>
      </c>
      <c r="D143" s="8">
        <v>6</v>
      </c>
      <c r="E143" s="8">
        <v>350</v>
      </c>
      <c r="F143" s="72"/>
      <c r="G143" s="8"/>
      <c r="H143" s="140" t="s">
        <v>133</v>
      </c>
      <c r="I143" s="141"/>
      <c r="J143" s="119" t="s">
        <v>350</v>
      </c>
      <c r="K143" s="120"/>
      <c r="L143" s="120"/>
      <c r="M143" s="120"/>
      <c r="N143" s="120"/>
      <c r="O143" s="120"/>
      <c r="P143" s="120"/>
      <c r="Q143" s="120"/>
      <c r="R143" s="121"/>
    </row>
    <row r="145" spans="2:3" ht="12.75">
      <c r="B145" s="27" t="s">
        <v>279</v>
      </c>
      <c r="C145">
        <v>1416</v>
      </c>
    </row>
    <row r="146" spans="2:3" ht="12.75">
      <c r="B146" s="27" t="s">
        <v>284</v>
      </c>
      <c r="C146">
        <f>SUM(Q16:Q32,Q34:Q47,Q49:Q64,Q66:Q80,Q82:Q101,Q103:Q125,Q127:Q134,E137:E143)</f>
        <v>727</v>
      </c>
    </row>
    <row r="147" spans="2:3" ht="12.75">
      <c r="B147" s="110" t="s">
        <v>237</v>
      </c>
      <c r="C147" s="111">
        <f>SUM(C145,J7)</f>
        <v>3063.4799</v>
      </c>
    </row>
    <row r="148" spans="2:3" ht="12.75">
      <c r="B148" s="110" t="s">
        <v>271</v>
      </c>
      <c r="C148" s="111">
        <f>SUM(G184,-C147)</f>
        <v>-1163.4798999999998</v>
      </c>
    </row>
    <row r="149" spans="2:3" ht="12.75">
      <c r="B149" s="110" t="s">
        <v>281</v>
      </c>
      <c r="C149" s="107">
        <v>0.05347222222222222</v>
      </c>
    </row>
    <row r="152" spans="4:6" ht="12.75">
      <c r="D152" s="140" t="s">
        <v>211</v>
      </c>
      <c r="E152" s="140"/>
      <c r="F152" s="140"/>
    </row>
    <row r="153" spans="2:14" ht="12.75">
      <c r="B153" s="60" t="s">
        <v>198</v>
      </c>
      <c r="C153" s="98" t="s">
        <v>203</v>
      </c>
      <c r="D153" s="99" t="s">
        <v>209</v>
      </c>
      <c r="E153" s="99" t="s">
        <v>208</v>
      </c>
      <c r="F153" s="99" t="s">
        <v>210</v>
      </c>
      <c r="G153" s="100" t="s">
        <v>196</v>
      </c>
      <c r="J153" t="s">
        <v>206</v>
      </c>
      <c r="K153" t="s">
        <v>205</v>
      </c>
      <c r="L153" t="s">
        <v>212</v>
      </c>
      <c r="M153" t="s">
        <v>213</v>
      </c>
      <c r="N153" t="s">
        <v>214</v>
      </c>
    </row>
    <row r="154" spans="2:14" ht="12.75">
      <c r="B154" s="107">
        <v>0.40625</v>
      </c>
      <c r="C154" s="41"/>
      <c r="D154" s="1"/>
      <c r="E154" s="1"/>
      <c r="F154" s="1"/>
      <c r="G154" s="59">
        <v>1900</v>
      </c>
      <c r="I154" t="s">
        <v>204</v>
      </c>
      <c r="J154">
        <v>100</v>
      </c>
      <c r="K154">
        <v>485</v>
      </c>
      <c r="L154">
        <v>6.5</v>
      </c>
      <c r="M154">
        <v>68</v>
      </c>
      <c r="N154">
        <v>21</v>
      </c>
    </row>
    <row r="155" spans="3:14" ht="12.75">
      <c r="C155" s="41"/>
      <c r="D155" s="1"/>
      <c r="E155" s="1"/>
      <c r="F155" s="1"/>
      <c r="G155" s="59">
        <f aca="true" t="shared" si="6" ref="G155:G181">SUM(D155*4,E155*4,F155*9)</f>
        <v>0</v>
      </c>
      <c r="I155" t="s">
        <v>207</v>
      </c>
      <c r="J155">
        <v>58</v>
      </c>
      <c r="K155" s="102">
        <f>(K154*J155)/J154</f>
        <v>281.3</v>
      </c>
      <c r="L155" s="102">
        <f>(L154*J155)/J154</f>
        <v>3.77</v>
      </c>
      <c r="M155" s="102">
        <f>(M154*J155)/J154</f>
        <v>39.44</v>
      </c>
      <c r="N155" s="102">
        <f>(N154*J155)/J154</f>
        <v>12.18</v>
      </c>
    </row>
    <row r="156" spans="3:7" ht="12.75">
      <c r="C156" s="41"/>
      <c r="D156" s="1"/>
      <c r="E156" s="1"/>
      <c r="F156" s="1"/>
      <c r="G156" s="59">
        <f t="shared" si="6"/>
        <v>0</v>
      </c>
    </row>
    <row r="157" spans="3:14" ht="12.75">
      <c r="C157" s="41"/>
      <c r="D157" s="1"/>
      <c r="E157" s="1"/>
      <c r="F157" s="1"/>
      <c r="G157" s="59">
        <f t="shared" si="6"/>
        <v>0</v>
      </c>
      <c r="J157" t="s">
        <v>206</v>
      </c>
      <c r="K157" t="s">
        <v>205</v>
      </c>
      <c r="L157" t="s">
        <v>212</v>
      </c>
      <c r="M157" t="s">
        <v>213</v>
      </c>
      <c r="N157" t="s">
        <v>214</v>
      </c>
    </row>
    <row r="158" spans="2:14" ht="12.75">
      <c r="B158" s="60" t="s">
        <v>199</v>
      </c>
      <c r="C158" s="41"/>
      <c r="D158" s="1"/>
      <c r="E158" s="1"/>
      <c r="F158" s="1"/>
      <c r="G158" s="59">
        <f t="shared" si="6"/>
        <v>0</v>
      </c>
      <c r="I158" t="s">
        <v>204</v>
      </c>
      <c r="J158">
        <v>100</v>
      </c>
      <c r="L158">
        <v>3.5</v>
      </c>
      <c r="M158">
        <v>4.9</v>
      </c>
      <c r="N158">
        <v>1.8</v>
      </c>
    </row>
    <row r="159" spans="2:14" ht="12.75">
      <c r="B159" s="107">
        <v>0.4791666666666667</v>
      </c>
      <c r="C159" s="41"/>
      <c r="D159" s="1"/>
      <c r="E159" s="1"/>
      <c r="F159" s="1"/>
      <c r="G159" s="59">
        <f>SUM(D159*4,E159*4,F159*9)</f>
        <v>0</v>
      </c>
      <c r="I159" t="s">
        <v>207</v>
      </c>
      <c r="J159">
        <v>250</v>
      </c>
      <c r="K159" s="102">
        <f>(K158*J159)/J158</f>
        <v>0</v>
      </c>
      <c r="L159" s="102">
        <f>(L158*J159)/J158</f>
        <v>8.75</v>
      </c>
      <c r="M159" s="102">
        <f>(M158*J159)/J158</f>
        <v>12.25</v>
      </c>
      <c r="N159" s="102">
        <f>(N158*J159)/J158</f>
        <v>4.5</v>
      </c>
    </row>
    <row r="160" spans="2:7" ht="12.75">
      <c r="B160" s="107">
        <v>0.5208333333333334</v>
      </c>
      <c r="C160" s="41"/>
      <c r="D160" s="1"/>
      <c r="E160" s="1"/>
      <c r="F160" s="1"/>
      <c r="G160" s="59">
        <f t="shared" si="6"/>
        <v>0</v>
      </c>
    </row>
    <row r="161" spans="3:14" ht="12.75">
      <c r="C161" s="41"/>
      <c r="D161" s="1"/>
      <c r="E161" s="1"/>
      <c r="F161" s="1"/>
      <c r="G161" s="59">
        <f t="shared" si="6"/>
        <v>0</v>
      </c>
      <c r="J161" t="s">
        <v>206</v>
      </c>
      <c r="K161" t="s">
        <v>205</v>
      </c>
      <c r="L161" t="s">
        <v>212</v>
      </c>
      <c r="M161" t="s">
        <v>213</v>
      </c>
      <c r="N161" t="s">
        <v>214</v>
      </c>
    </row>
    <row r="162" spans="3:14" ht="12.75">
      <c r="C162" s="41"/>
      <c r="D162" s="25"/>
      <c r="E162" s="25"/>
      <c r="F162" s="25"/>
      <c r="G162" s="59">
        <f t="shared" si="6"/>
        <v>0</v>
      </c>
      <c r="I162" t="s">
        <v>204</v>
      </c>
      <c r="J162">
        <v>100</v>
      </c>
      <c r="L162">
        <v>3.5</v>
      </c>
      <c r="M162">
        <v>60</v>
      </c>
      <c r="N162">
        <v>40</v>
      </c>
    </row>
    <row r="163" spans="2:14" ht="12.75">
      <c r="B163" s="60" t="s">
        <v>200</v>
      </c>
      <c r="C163" s="41"/>
      <c r="D163" s="25"/>
      <c r="E163" s="25"/>
      <c r="F163" s="25"/>
      <c r="G163" s="59">
        <f t="shared" si="6"/>
        <v>0</v>
      </c>
      <c r="I163" t="s">
        <v>207</v>
      </c>
      <c r="J163">
        <v>30</v>
      </c>
      <c r="K163" s="102">
        <f>(K162*J163)/J162</f>
        <v>0</v>
      </c>
      <c r="L163" s="102">
        <f>(L162*J163)/J162</f>
        <v>1.05</v>
      </c>
      <c r="M163" s="102">
        <f>(M162*J163)/J162</f>
        <v>18</v>
      </c>
      <c r="N163" s="102">
        <f>(N162*J163)/J162</f>
        <v>12</v>
      </c>
    </row>
    <row r="164" spans="2:7" ht="12.75">
      <c r="B164" s="107">
        <v>0.6041666666666666</v>
      </c>
      <c r="C164" s="41"/>
      <c r="D164" s="1"/>
      <c r="E164" s="1"/>
      <c r="F164" s="1"/>
      <c r="G164" s="59">
        <f t="shared" si="6"/>
        <v>0</v>
      </c>
    </row>
    <row r="165" spans="3:14" ht="12.75">
      <c r="C165" s="41"/>
      <c r="D165" s="25"/>
      <c r="E165" s="25"/>
      <c r="F165" s="25"/>
      <c r="G165" s="59">
        <f t="shared" si="6"/>
        <v>0</v>
      </c>
      <c r="J165" t="s">
        <v>206</v>
      </c>
      <c r="K165" t="s">
        <v>205</v>
      </c>
      <c r="L165" t="s">
        <v>212</v>
      </c>
      <c r="M165" t="s">
        <v>213</v>
      </c>
      <c r="N165" t="s">
        <v>214</v>
      </c>
    </row>
    <row r="166" spans="3:14" ht="12.75">
      <c r="C166" s="41"/>
      <c r="D166" s="1"/>
      <c r="E166" s="1"/>
      <c r="F166" s="1"/>
      <c r="G166" s="59">
        <f t="shared" si="6"/>
        <v>0</v>
      </c>
      <c r="I166" t="s">
        <v>204</v>
      </c>
      <c r="J166">
        <v>100</v>
      </c>
      <c r="L166">
        <v>0</v>
      </c>
      <c r="M166">
        <v>9</v>
      </c>
      <c r="N166">
        <v>0</v>
      </c>
    </row>
    <row r="167" spans="3:14" ht="12.75">
      <c r="C167" s="41"/>
      <c r="D167" s="1"/>
      <c r="E167" s="1"/>
      <c r="F167" s="1"/>
      <c r="G167" s="59">
        <f t="shared" si="6"/>
        <v>0</v>
      </c>
      <c r="I167" t="s">
        <v>207</v>
      </c>
      <c r="J167">
        <v>40</v>
      </c>
      <c r="K167" s="102">
        <f>(K166*J167)/J166</f>
        <v>0</v>
      </c>
      <c r="L167" s="102">
        <f>(L166*J167)/J166</f>
        <v>0</v>
      </c>
      <c r="M167" s="102">
        <f>(M166*J167)/J166</f>
        <v>3.6</v>
      </c>
      <c r="N167" s="102">
        <f>(N166*J167)/J166</f>
        <v>0</v>
      </c>
    </row>
    <row r="168" spans="2:7" ht="12.75">
      <c r="B168" s="112">
        <v>0.6875</v>
      </c>
      <c r="C168" s="41"/>
      <c r="D168" s="1"/>
      <c r="E168" s="1"/>
      <c r="F168" s="1"/>
      <c r="G168" s="59">
        <f t="shared" si="6"/>
        <v>0</v>
      </c>
    </row>
    <row r="169" spans="2:7" ht="12.75">
      <c r="B169" s="107">
        <v>0.7083333333333334</v>
      </c>
      <c r="C169" s="41"/>
      <c r="D169" s="1"/>
      <c r="E169" s="1"/>
      <c r="F169" s="1"/>
      <c r="G169" s="59">
        <f t="shared" si="6"/>
        <v>0</v>
      </c>
    </row>
    <row r="170" spans="2:9" ht="12.75">
      <c r="B170" s="107">
        <v>0.8229166666666666</v>
      </c>
      <c r="C170" s="41"/>
      <c r="D170" s="1"/>
      <c r="E170" s="1"/>
      <c r="F170" s="1"/>
      <c r="G170" s="59">
        <f t="shared" si="6"/>
        <v>0</v>
      </c>
      <c r="I170" t="s">
        <v>215</v>
      </c>
    </row>
    <row r="171" spans="3:14" ht="12.75">
      <c r="C171" s="41"/>
      <c r="D171" s="1"/>
      <c r="E171" s="1"/>
      <c r="F171" s="1"/>
      <c r="G171" s="59">
        <f t="shared" si="6"/>
        <v>0</v>
      </c>
      <c r="I171" t="s">
        <v>204</v>
      </c>
      <c r="J171">
        <v>31</v>
      </c>
      <c r="K171">
        <v>120</v>
      </c>
      <c r="L171">
        <v>24</v>
      </c>
      <c r="M171">
        <v>3</v>
      </c>
      <c r="N171">
        <v>1</v>
      </c>
    </row>
    <row r="172" spans="3:14" ht="12.75">
      <c r="C172" s="41"/>
      <c r="D172" s="25"/>
      <c r="E172" s="25"/>
      <c r="F172" s="25"/>
      <c r="G172" s="59">
        <f t="shared" si="6"/>
        <v>0</v>
      </c>
      <c r="I172" t="s">
        <v>207</v>
      </c>
      <c r="J172">
        <v>20</v>
      </c>
      <c r="K172" s="102">
        <f>(K171*J172)/J171</f>
        <v>77.41935483870968</v>
      </c>
      <c r="L172" s="102">
        <f>(L171*J172)/J171</f>
        <v>15.483870967741936</v>
      </c>
      <c r="M172" s="102">
        <f>(M171*J172)/J171</f>
        <v>1.935483870967742</v>
      </c>
      <c r="N172" s="102">
        <f>(N171*J172)/J171</f>
        <v>0.6451612903225806</v>
      </c>
    </row>
    <row r="173" spans="2:7" ht="12.75">
      <c r="B173" s="60" t="s">
        <v>201</v>
      </c>
      <c r="C173" s="41"/>
      <c r="D173" s="1"/>
      <c r="E173" s="1"/>
      <c r="F173" s="1"/>
      <c r="G173" s="59">
        <f t="shared" si="6"/>
        <v>0</v>
      </c>
    </row>
    <row r="174" spans="2:7" ht="12.75">
      <c r="B174" s="107">
        <v>0.9270833333333334</v>
      </c>
      <c r="C174" s="41"/>
      <c r="D174" s="25"/>
      <c r="E174" s="25"/>
      <c r="F174" s="25"/>
      <c r="G174" s="59">
        <f t="shared" si="6"/>
        <v>0</v>
      </c>
    </row>
    <row r="175" spans="2:9" ht="12.75">
      <c r="B175" s="107"/>
      <c r="C175" s="41"/>
      <c r="D175" s="1"/>
      <c r="E175" s="1"/>
      <c r="F175" s="1"/>
      <c r="G175" s="59">
        <f t="shared" si="6"/>
        <v>0</v>
      </c>
      <c r="I175" t="s">
        <v>216</v>
      </c>
    </row>
    <row r="176" spans="3:14" ht="12.75">
      <c r="C176" s="41"/>
      <c r="D176" s="1"/>
      <c r="E176" s="1"/>
      <c r="F176" s="1"/>
      <c r="G176" s="59">
        <f t="shared" si="6"/>
        <v>0</v>
      </c>
      <c r="I176" t="s">
        <v>204</v>
      </c>
      <c r="J176">
        <v>100</v>
      </c>
      <c r="L176">
        <v>1.6</v>
      </c>
      <c r="M176">
        <v>10.4</v>
      </c>
      <c r="N176">
        <v>2.8</v>
      </c>
    </row>
    <row r="177" spans="3:14" ht="12.75">
      <c r="C177" s="41"/>
      <c r="D177" s="25"/>
      <c r="E177" s="25"/>
      <c r="F177" s="25"/>
      <c r="G177" s="59">
        <f t="shared" si="6"/>
        <v>0</v>
      </c>
      <c r="I177" t="s">
        <v>207</v>
      </c>
      <c r="J177">
        <v>300</v>
      </c>
      <c r="K177" s="102">
        <f>(K176*J177)/J176</f>
        <v>0</v>
      </c>
      <c r="L177" s="102">
        <f>(L176*J177)/J176</f>
        <v>4.8</v>
      </c>
      <c r="M177" s="102">
        <f>(M176*J177)/J176</f>
        <v>31.2</v>
      </c>
      <c r="N177" s="102">
        <f>(N176*J177)/J176</f>
        <v>8.4</v>
      </c>
    </row>
    <row r="178" spans="2:7" ht="12.75">
      <c r="B178" s="60" t="s">
        <v>202</v>
      </c>
      <c r="C178" s="41"/>
      <c r="D178" s="1"/>
      <c r="E178" s="1"/>
      <c r="F178" s="1"/>
      <c r="G178" s="59">
        <f t="shared" si="6"/>
        <v>0</v>
      </c>
    </row>
    <row r="179" spans="2:7" ht="12.75">
      <c r="B179" s="107">
        <v>0</v>
      </c>
      <c r="C179" s="41"/>
      <c r="D179" s="1"/>
      <c r="E179" s="1"/>
      <c r="F179" s="1"/>
      <c r="G179" s="59">
        <f t="shared" si="6"/>
        <v>0</v>
      </c>
    </row>
    <row r="180" spans="3:7" ht="12.75">
      <c r="C180" s="41"/>
      <c r="D180" s="25"/>
      <c r="E180" s="25"/>
      <c r="F180" s="25"/>
      <c r="G180" s="59">
        <f t="shared" si="6"/>
        <v>0</v>
      </c>
    </row>
    <row r="181" spans="2:7" ht="12.75">
      <c r="B181" s="8"/>
      <c r="C181" s="97"/>
      <c r="D181" s="8"/>
      <c r="E181" s="8"/>
      <c r="F181" s="8"/>
      <c r="G181" s="60">
        <f t="shared" si="6"/>
        <v>0</v>
      </c>
    </row>
    <row r="182" spans="2:7" ht="12.75">
      <c r="B182" t="s">
        <v>217</v>
      </c>
      <c r="C182" s="41"/>
      <c r="D182" s="1">
        <f>SUM(D154:D181)</f>
        <v>0</v>
      </c>
      <c r="E182" s="1">
        <f>SUM(E154:E181)</f>
        <v>0</v>
      </c>
      <c r="F182" s="1">
        <f>SUM(F154:F181)</f>
        <v>0</v>
      </c>
      <c r="G182" s="59"/>
    </row>
    <row r="183" spans="2:7" ht="12.75">
      <c r="B183" t="s">
        <v>218</v>
      </c>
      <c r="C183" s="41"/>
      <c r="D183" s="104" t="e">
        <f>(D182/(D182+E182+F182))</f>
        <v>#DIV/0!</v>
      </c>
      <c r="E183" s="105" t="e">
        <f>(E182/(D182+E182+F182))</f>
        <v>#DIV/0!</v>
      </c>
      <c r="F183" s="106" t="e">
        <f>(F182/(D182+E182+F182))</f>
        <v>#DIV/0!</v>
      </c>
      <c r="G183" s="59"/>
    </row>
    <row r="184" spans="3:7" ht="12.75">
      <c r="C184" s="98"/>
      <c r="D184" s="99"/>
      <c r="E184" s="99"/>
      <c r="F184" s="101" t="s">
        <v>197</v>
      </c>
      <c r="G184" s="103">
        <f>SUM(G154:G183)</f>
        <v>1900</v>
      </c>
    </row>
    <row r="185" spans="3:5" ht="12.75">
      <c r="C185" s="1"/>
      <c r="D185" s="1"/>
      <c r="E185" s="1"/>
    </row>
    <row r="186" spans="5:7" ht="12.75">
      <c r="E186" t="s">
        <v>236</v>
      </c>
      <c r="G186" s="109">
        <f>SUM(G160:G163)</f>
        <v>0</v>
      </c>
    </row>
  </sheetData>
  <sheetProtection/>
  <mergeCells count="28">
    <mergeCell ref="H143:I143"/>
    <mergeCell ref="J143:R143"/>
    <mergeCell ref="D152:F152"/>
    <mergeCell ref="C10:P10"/>
    <mergeCell ref="H142:I142"/>
    <mergeCell ref="J142:R142"/>
    <mergeCell ref="H136:I136"/>
    <mergeCell ref="J136:R136"/>
    <mergeCell ref="H137:I137"/>
    <mergeCell ref="H141:I141"/>
    <mergeCell ref="J4:K4"/>
    <mergeCell ref="C9:P9"/>
    <mergeCell ref="Q9:Q12"/>
    <mergeCell ref="C13:D13"/>
    <mergeCell ref="E13:F13"/>
    <mergeCell ref="G13:H13"/>
    <mergeCell ref="I13:J13"/>
    <mergeCell ref="M13:N13"/>
    <mergeCell ref="O13:P13"/>
    <mergeCell ref="K13:L13"/>
    <mergeCell ref="J137:R137"/>
    <mergeCell ref="J141:R141"/>
    <mergeCell ref="H138:I138"/>
    <mergeCell ref="J138:R138"/>
    <mergeCell ref="H139:I139"/>
    <mergeCell ref="J139:R139"/>
    <mergeCell ref="H140:I140"/>
    <mergeCell ref="J140:R140"/>
  </mergeCells>
  <dataValidations count="2">
    <dataValidation type="list" allowBlank="1" showInputMessage="1" showErrorMessage="1" sqref="C4">
      <formula1>$S$4:$S$5</formula1>
    </dataValidation>
    <dataValidation type="list" allowBlank="1" sqref="H137:H143 I137:I139 I141:I143">
      <formula1>$S$9:$S$11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3">
      <selection activeCell="D42" sqref="D42"/>
    </sheetView>
  </sheetViews>
  <sheetFormatPr defaultColWidth="11.421875" defaultRowHeight="12.75"/>
  <cols>
    <col min="1" max="1" width="29.57421875" style="0" customWidth="1"/>
    <col min="2" max="2" width="38.57421875" style="0" customWidth="1"/>
    <col min="3" max="3" width="7.7109375" style="0" customWidth="1"/>
    <col min="4" max="4" width="7.421875" style="0" customWidth="1"/>
    <col min="5" max="5" width="7.7109375" style="0" customWidth="1"/>
    <col min="6" max="6" width="10.421875" style="0" customWidth="1"/>
    <col min="7" max="7" width="5.421875" style="0" customWidth="1"/>
    <col min="10" max="10" width="13.28125" style="0" customWidth="1"/>
  </cols>
  <sheetData>
    <row r="3" spans="3:5" ht="12.75">
      <c r="C3" s="140" t="s">
        <v>211</v>
      </c>
      <c r="D3" s="140"/>
      <c r="E3" s="140"/>
    </row>
    <row r="4" spans="1:8" ht="12.75">
      <c r="A4" s="60" t="s">
        <v>198</v>
      </c>
      <c r="B4" s="98" t="s">
        <v>203</v>
      </c>
      <c r="C4" s="99" t="s">
        <v>209</v>
      </c>
      <c r="D4" s="99" t="s">
        <v>208</v>
      </c>
      <c r="E4" s="99" t="s">
        <v>210</v>
      </c>
      <c r="F4" s="100" t="s">
        <v>196</v>
      </c>
      <c r="H4" s="108" t="s">
        <v>229</v>
      </c>
    </row>
    <row r="5" spans="1:13" ht="12.75">
      <c r="A5" s="107">
        <v>0.40625</v>
      </c>
      <c r="B5" s="41" t="s">
        <v>256</v>
      </c>
      <c r="C5" s="1">
        <v>3.77</v>
      </c>
      <c r="D5" s="1">
        <v>39.44</v>
      </c>
      <c r="E5" s="1">
        <v>12.18</v>
      </c>
      <c r="F5" s="59">
        <f>SUM(C5*4,D5*4,E5*9)</f>
        <v>282.46000000000004</v>
      </c>
      <c r="I5" t="s">
        <v>206</v>
      </c>
      <c r="J5" t="s">
        <v>205</v>
      </c>
      <c r="K5" t="s">
        <v>212</v>
      </c>
      <c r="L5" t="s">
        <v>213</v>
      </c>
      <c r="M5" t="s">
        <v>214</v>
      </c>
    </row>
    <row r="6" spans="2:13" ht="12.75">
      <c r="B6" s="41" t="s">
        <v>230</v>
      </c>
      <c r="C6" s="1">
        <v>7</v>
      </c>
      <c r="D6" s="1">
        <v>9.8</v>
      </c>
      <c r="E6" s="1">
        <v>3.6</v>
      </c>
      <c r="F6" s="59">
        <f aca="true" t="shared" si="0" ref="F6:F32">SUM(C6*4,D6*4,E6*9)</f>
        <v>99.6</v>
      </c>
      <c r="H6" t="s">
        <v>204</v>
      </c>
      <c r="I6">
        <v>100</v>
      </c>
      <c r="J6">
        <v>485</v>
      </c>
      <c r="K6">
        <v>6.5</v>
      </c>
      <c r="L6">
        <v>68</v>
      </c>
      <c r="M6">
        <v>21</v>
      </c>
    </row>
    <row r="7" spans="2:13" ht="12.75">
      <c r="B7" s="41" t="s">
        <v>257</v>
      </c>
      <c r="C7" s="1">
        <v>17</v>
      </c>
      <c r="D7" s="1">
        <v>2.1</v>
      </c>
      <c r="E7" s="1">
        <v>0.7</v>
      </c>
      <c r="F7" s="59">
        <f t="shared" si="0"/>
        <v>82.7</v>
      </c>
      <c r="H7" t="s">
        <v>207</v>
      </c>
      <c r="I7">
        <v>58</v>
      </c>
      <c r="J7" s="102">
        <f>(J6*I7)/I6</f>
        <v>281.3</v>
      </c>
      <c r="K7" s="102">
        <f>(K6*I7)/I6</f>
        <v>3.77</v>
      </c>
      <c r="L7" s="102">
        <f>(L6*I7)/I6</f>
        <v>39.44</v>
      </c>
      <c r="M7" s="102">
        <f>(M6*I7)/I6</f>
        <v>12.18</v>
      </c>
    </row>
    <row r="8" spans="2:8" ht="12.75">
      <c r="B8" s="41" t="s">
        <v>258</v>
      </c>
      <c r="C8" s="1"/>
      <c r="D8" s="1"/>
      <c r="E8" s="1"/>
      <c r="F8" s="59">
        <f t="shared" si="0"/>
        <v>0</v>
      </c>
      <c r="H8" t="s">
        <v>263</v>
      </c>
    </row>
    <row r="9" spans="1:13" ht="12.75">
      <c r="A9" s="60" t="s">
        <v>199</v>
      </c>
      <c r="B9" s="41"/>
      <c r="C9" s="1"/>
      <c r="D9" s="1"/>
      <c r="E9" s="1"/>
      <c r="F9" s="59">
        <f t="shared" si="0"/>
        <v>0</v>
      </c>
      <c r="I9" t="s">
        <v>206</v>
      </c>
      <c r="J9" t="s">
        <v>205</v>
      </c>
      <c r="K9" t="s">
        <v>212</v>
      </c>
      <c r="L9" t="s">
        <v>213</v>
      </c>
      <c r="M9" t="s">
        <v>214</v>
      </c>
    </row>
    <row r="10" spans="1:13" ht="12.75">
      <c r="A10" s="107">
        <v>0.4791666666666667</v>
      </c>
      <c r="B10" s="41" t="s">
        <v>259</v>
      </c>
      <c r="C10" s="1"/>
      <c r="D10" s="1"/>
      <c r="E10" s="1"/>
      <c r="F10" s="59">
        <f>SUM(C10*4,D10*4,E10*9)</f>
        <v>0</v>
      </c>
      <c r="H10" t="s">
        <v>204</v>
      </c>
      <c r="I10">
        <v>100</v>
      </c>
      <c r="K10">
        <v>3.5</v>
      </c>
      <c r="L10">
        <v>4.9</v>
      </c>
      <c r="M10">
        <v>1.8</v>
      </c>
    </row>
    <row r="11" spans="1:13" ht="12.75">
      <c r="A11" s="107">
        <v>0.5208333333333334</v>
      </c>
      <c r="B11" s="41" t="s">
        <v>261</v>
      </c>
      <c r="C11" s="1">
        <v>1.2</v>
      </c>
      <c r="D11" s="1">
        <v>7.8</v>
      </c>
      <c r="E11" s="1">
        <v>2.8</v>
      </c>
      <c r="F11" s="59">
        <f t="shared" si="0"/>
        <v>61.2</v>
      </c>
      <c r="H11" t="s">
        <v>207</v>
      </c>
      <c r="I11">
        <v>175</v>
      </c>
      <c r="J11" s="102">
        <f>(J10*I11)/I10</f>
        <v>0</v>
      </c>
      <c r="K11" s="102">
        <f>(K10*I11)/I10</f>
        <v>6.125</v>
      </c>
      <c r="L11" s="102">
        <f>(L10*I11)/I10</f>
        <v>8.575000000000001</v>
      </c>
      <c r="M11" s="102">
        <f>(M10*I11)/I10</f>
        <v>3.15</v>
      </c>
    </row>
    <row r="12" spans="2:6" ht="12.75">
      <c r="B12" s="41" t="s">
        <v>219</v>
      </c>
      <c r="C12" s="1">
        <v>24</v>
      </c>
      <c r="D12" s="1">
        <v>3</v>
      </c>
      <c r="E12" s="1">
        <v>1</v>
      </c>
      <c r="F12" s="59">
        <f t="shared" si="0"/>
        <v>117</v>
      </c>
    </row>
    <row r="13" spans="2:13" ht="12.75">
      <c r="B13" s="41" t="s">
        <v>260</v>
      </c>
      <c r="C13" s="25">
        <v>1.2</v>
      </c>
      <c r="D13" s="25">
        <v>16</v>
      </c>
      <c r="E13" s="25">
        <v>0.6</v>
      </c>
      <c r="F13" s="59">
        <f t="shared" si="0"/>
        <v>74.2</v>
      </c>
      <c r="I13" t="s">
        <v>206</v>
      </c>
      <c r="J13" t="s">
        <v>205</v>
      </c>
      <c r="K13" t="s">
        <v>212</v>
      </c>
      <c r="L13" t="s">
        <v>213</v>
      </c>
      <c r="M13" t="s">
        <v>214</v>
      </c>
    </row>
    <row r="14" spans="1:13" ht="12.75">
      <c r="A14" s="60" t="s">
        <v>200</v>
      </c>
      <c r="B14" s="41" t="s">
        <v>262</v>
      </c>
      <c r="C14" s="25">
        <v>7.8</v>
      </c>
      <c r="D14" s="25">
        <v>11</v>
      </c>
      <c r="E14" s="25">
        <v>4</v>
      </c>
      <c r="F14" s="59">
        <f t="shared" si="0"/>
        <v>111.2</v>
      </c>
      <c r="H14" t="s">
        <v>204</v>
      </c>
      <c r="I14">
        <v>100</v>
      </c>
      <c r="K14">
        <v>3.5</v>
      </c>
      <c r="L14">
        <v>60</v>
      </c>
      <c r="M14">
        <v>40</v>
      </c>
    </row>
    <row r="15" spans="1:13" ht="12.75">
      <c r="A15" s="107">
        <v>0.6041666666666666</v>
      </c>
      <c r="B15" s="41" t="s">
        <v>264</v>
      </c>
      <c r="C15" s="1">
        <v>12</v>
      </c>
      <c r="D15" s="1">
        <v>74</v>
      </c>
      <c r="E15" s="1">
        <v>1</v>
      </c>
      <c r="F15" s="59">
        <f t="shared" si="0"/>
        <v>353</v>
      </c>
      <c r="H15" t="s">
        <v>207</v>
      </c>
      <c r="I15">
        <v>30</v>
      </c>
      <c r="J15" s="102">
        <f>(J14*I15)/I14</f>
        <v>0</v>
      </c>
      <c r="K15" s="102">
        <f>(K14*I15)/I14</f>
        <v>1.05</v>
      </c>
      <c r="L15" s="102">
        <f>(L14*I15)/I14</f>
        <v>18</v>
      </c>
      <c r="M15" s="102">
        <f>(M14*I15)/I14</f>
        <v>12</v>
      </c>
    </row>
    <row r="16" spans="2:6" ht="12.75">
      <c r="B16" s="41" t="s">
        <v>265</v>
      </c>
      <c r="C16" s="25">
        <v>0.8</v>
      </c>
      <c r="D16" s="25">
        <v>6.6</v>
      </c>
      <c r="E16" s="25">
        <v>2</v>
      </c>
      <c r="F16" s="59">
        <f t="shared" si="0"/>
        <v>47.599999999999994</v>
      </c>
    </row>
    <row r="17" spans="2:13" ht="12.75">
      <c r="B17" s="41" t="s">
        <v>266</v>
      </c>
      <c r="C17" s="1">
        <v>14.7</v>
      </c>
      <c r="D17" s="1">
        <v>0.7</v>
      </c>
      <c r="E17" s="1">
        <v>6.8</v>
      </c>
      <c r="F17" s="59">
        <f t="shared" si="0"/>
        <v>122.79999999999998</v>
      </c>
      <c r="I17" t="s">
        <v>206</v>
      </c>
      <c r="J17" t="s">
        <v>205</v>
      </c>
      <c r="K17" t="s">
        <v>212</v>
      </c>
      <c r="L17" t="s">
        <v>213</v>
      </c>
      <c r="M17" t="s">
        <v>214</v>
      </c>
    </row>
    <row r="18" spans="2:13" ht="12.75">
      <c r="B18" s="41"/>
      <c r="C18" s="1"/>
      <c r="D18" s="1"/>
      <c r="E18" s="1"/>
      <c r="F18" s="59">
        <f t="shared" si="0"/>
        <v>0</v>
      </c>
      <c r="H18" t="s">
        <v>204</v>
      </c>
      <c r="I18">
        <v>100</v>
      </c>
      <c r="K18">
        <v>0</v>
      </c>
      <c r="L18">
        <v>9</v>
      </c>
      <c r="M18">
        <v>0</v>
      </c>
    </row>
    <row r="19" spans="1:13" ht="12.75">
      <c r="A19" s="112">
        <v>0.6875</v>
      </c>
      <c r="B19" s="41" t="s">
        <v>259</v>
      </c>
      <c r="C19" s="1"/>
      <c r="D19" s="1"/>
      <c r="E19" s="1"/>
      <c r="F19" s="59">
        <f t="shared" si="0"/>
        <v>0</v>
      </c>
      <c r="H19" t="s">
        <v>207</v>
      </c>
      <c r="I19">
        <v>40</v>
      </c>
      <c r="J19" s="102">
        <f>(J18*I19)/I18</f>
        <v>0</v>
      </c>
      <c r="K19" s="102">
        <f>(K18*I19)/I18</f>
        <v>0</v>
      </c>
      <c r="L19" s="102">
        <f>(L18*I19)/I18</f>
        <v>3.6</v>
      </c>
      <c r="M19" s="102">
        <f>(M18*I19)/I18</f>
        <v>0</v>
      </c>
    </row>
    <row r="20" spans="1:6" ht="12.75">
      <c r="A20" s="107">
        <v>0.7083333333333334</v>
      </c>
      <c r="B20" s="41" t="s">
        <v>267</v>
      </c>
      <c r="C20" s="1">
        <v>15</v>
      </c>
      <c r="D20" s="1">
        <v>5</v>
      </c>
      <c r="E20" s="1">
        <v>1.8</v>
      </c>
      <c r="F20" s="59">
        <f t="shared" si="0"/>
        <v>96.2</v>
      </c>
    </row>
    <row r="21" spans="1:6" ht="12.75">
      <c r="A21" s="107">
        <v>0.8229166666666666</v>
      </c>
      <c r="B21" s="41" t="s">
        <v>268</v>
      </c>
      <c r="C21" s="1">
        <v>1.9</v>
      </c>
      <c r="D21" s="1">
        <v>8.3</v>
      </c>
      <c r="E21" s="1">
        <v>0.4</v>
      </c>
      <c r="F21" s="59">
        <f t="shared" si="0"/>
        <v>44.400000000000006</v>
      </c>
    </row>
    <row r="22" spans="2:8" ht="12.75">
      <c r="B22" s="41" t="s">
        <v>269</v>
      </c>
      <c r="C22" s="1">
        <v>15.6</v>
      </c>
      <c r="D22" s="1">
        <v>3.6</v>
      </c>
      <c r="E22" s="1">
        <v>6.4</v>
      </c>
      <c r="F22" s="59">
        <f t="shared" si="0"/>
        <v>134.4</v>
      </c>
      <c r="H22" t="s">
        <v>215</v>
      </c>
    </row>
    <row r="23" spans="2:13" ht="12.75">
      <c r="B23" s="41"/>
      <c r="C23" s="25"/>
      <c r="D23" s="25"/>
      <c r="E23" s="25"/>
      <c r="F23" s="59">
        <f t="shared" si="0"/>
        <v>0</v>
      </c>
      <c r="H23" t="s">
        <v>204</v>
      </c>
      <c r="I23">
        <v>31</v>
      </c>
      <c r="J23">
        <v>120</v>
      </c>
      <c r="K23">
        <v>24</v>
      </c>
      <c r="L23">
        <v>3</v>
      </c>
      <c r="M23">
        <v>1</v>
      </c>
    </row>
    <row r="24" spans="1:13" ht="12.75">
      <c r="A24" s="60" t="s">
        <v>201</v>
      </c>
      <c r="B24" s="41"/>
      <c r="C24" s="1"/>
      <c r="D24" s="1"/>
      <c r="E24" s="1"/>
      <c r="F24" s="59">
        <f t="shared" si="0"/>
        <v>0</v>
      </c>
      <c r="H24" t="s">
        <v>207</v>
      </c>
      <c r="I24">
        <v>22</v>
      </c>
      <c r="J24" s="102">
        <f>(J23*I24)/I23</f>
        <v>85.16129032258064</v>
      </c>
      <c r="K24" s="102">
        <f>(K23*I24)/I23</f>
        <v>17.032258064516128</v>
      </c>
      <c r="L24" s="102">
        <f>(L23*I24)/I23</f>
        <v>2.129032258064516</v>
      </c>
      <c r="M24" s="102">
        <f>(M23*I24)/I23</f>
        <v>0.7096774193548387</v>
      </c>
    </row>
    <row r="25" spans="1:6" ht="12.75">
      <c r="A25" s="107">
        <v>0.9270833333333334</v>
      </c>
      <c r="B25" s="41" t="s">
        <v>270</v>
      </c>
      <c r="C25" s="25">
        <v>3</v>
      </c>
      <c r="D25" s="25">
        <v>20</v>
      </c>
      <c r="E25" s="25">
        <v>3</v>
      </c>
      <c r="F25" s="59">
        <f t="shared" si="0"/>
        <v>119</v>
      </c>
    </row>
    <row r="26" spans="1:6" ht="12.75">
      <c r="A26" s="107"/>
      <c r="B26" s="41"/>
      <c r="C26" s="1"/>
      <c r="D26" s="1"/>
      <c r="E26" s="1"/>
      <c r="F26" s="59">
        <f t="shared" si="0"/>
        <v>0</v>
      </c>
    </row>
    <row r="27" spans="2:8" ht="12.75">
      <c r="B27" s="41"/>
      <c r="C27" s="1"/>
      <c r="D27" s="1"/>
      <c r="E27" s="1"/>
      <c r="F27" s="59">
        <f t="shared" si="0"/>
        <v>0</v>
      </c>
      <c r="H27" t="s">
        <v>216</v>
      </c>
    </row>
    <row r="28" spans="2:13" ht="12.75">
      <c r="B28" s="41"/>
      <c r="C28" s="25"/>
      <c r="D28" s="25"/>
      <c r="E28" s="25"/>
      <c r="F28" s="59">
        <f t="shared" si="0"/>
        <v>0</v>
      </c>
      <c r="H28" t="s">
        <v>204</v>
      </c>
      <c r="I28">
        <v>100</v>
      </c>
      <c r="K28">
        <v>1.6</v>
      </c>
      <c r="L28">
        <v>10.4</v>
      </c>
      <c r="M28">
        <v>2.8</v>
      </c>
    </row>
    <row r="29" spans="1:13" ht="12.75">
      <c r="A29" s="60" t="s">
        <v>202</v>
      </c>
      <c r="B29" s="41"/>
      <c r="C29" s="1"/>
      <c r="D29" s="1"/>
      <c r="E29" s="1"/>
      <c r="F29" s="59">
        <f t="shared" si="0"/>
        <v>0</v>
      </c>
      <c r="H29" t="s">
        <v>207</v>
      </c>
      <c r="I29">
        <v>75</v>
      </c>
      <c r="J29" s="102">
        <f>(J28*I29)/I28</f>
        <v>0</v>
      </c>
      <c r="K29" s="102">
        <f>(K28*I29)/I28</f>
        <v>1.2</v>
      </c>
      <c r="L29" s="102">
        <f>(L28*I29)/I28</f>
        <v>7.8</v>
      </c>
      <c r="M29" s="102">
        <f>(M28*I29)/I28</f>
        <v>2.1</v>
      </c>
    </row>
    <row r="30" spans="1:6" ht="12.75">
      <c r="A30" s="107">
        <v>0.020833333333333332</v>
      </c>
      <c r="B30" s="41" t="s">
        <v>231</v>
      </c>
      <c r="C30" s="1">
        <v>24</v>
      </c>
      <c r="D30" s="1">
        <v>3</v>
      </c>
      <c r="E30" s="1">
        <v>1</v>
      </c>
      <c r="F30" s="59">
        <f t="shared" si="0"/>
        <v>117</v>
      </c>
    </row>
    <row r="31" spans="2:8" ht="12.75">
      <c r="B31" s="41" t="s">
        <v>272</v>
      </c>
      <c r="C31" s="25">
        <v>6.1</v>
      </c>
      <c r="D31" s="25">
        <v>8.5</v>
      </c>
      <c r="E31" s="25">
        <v>3.15</v>
      </c>
      <c r="F31" s="59">
        <f t="shared" si="0"/>
        <v>86.75</v>
      </c>
      <c r="H31" t="s">
        <v>232</v>
      </c>
    </row>
    <row r="32" spans="1:13" ht="12.75">
      <c r="A32" s="8"/>
      <c r="B32" s="97"/>
      <c r="C32" s="8"/>
      <c r="D32" s="8"/>
      <c r="E32" s="8"/>
      <c r="F32" s="60">
        <f t="shared" si="0"/>
        <v>0</v>
      </c>
      <c r="H32" t="s">
        <v>204</v>
      </c>
      <c r="I32">
        <v>100</v>
      </c>
      <c r="K32">
        <v>23.8</v>
      </c>
      <c r="L32">
        <v>54</v>
      </c>
      <c r="M32">
        <v>1.8</v>
      </c>
    </row>
    <row r="33" spans="1:13" ht="12.75">
      <c r="A33" t="s">
        <v>217</v>
      </c>
      <c r="B33" s="41"/>
      <c r="C33" s="1">
        <f>SUM(C5:C32)</f>
        <v>155.07</v>
      </c>
      <c r="D33" s="1">
        <f>SUM(D5:D32)</f>
        <v>218.83999999999997</v>
      </c>
      <c r="E33" s="1">
        <f>SUM(E5:E32)</f>
        <v>50.42999999999999</v>
      </c>
      <c r="F33" s="59"/>
      <c r="H33" t="s">
        <v>207</v>
      </c>
      <c r="I33">
        <v>150</v>
      </c>
      <c r="J33" s="102">
        <f>(J32*I33)/I32</f>
        <v>0</v>
      </c>
      <c r="K33" s="102">
        <f>(K32*I33)/I32</f>
        <v>35.7</v>
      </c>
      <c r="L33" s="102">
        <f>(L32*I33)/I32</f>
        <v>81</v>
      </c>
      <c r="M33" s="102">
        <f>(M32*I33)/I32</f>
        <v>2.7</v>
      </c>
    </row>
    <row r="34" spans="1:6" ht="12.75">
      <c r="A34" t="s">
        <v>218</v>
      </c>
      <c r="B34" s="41"/>
      <c r="C34" s="104">
        <f>(C33/(C33+D33+E33))</f>
        <v>0.3654380920959608</v>
      </c>
      <c r="D34" s="105">
        <f>(D33/(C33+D33+E33))</f>
        <v>0.5157185275957958</v>
      </c>
      <c r="E34" s="106">
        <f>(E33/(C33+D33+E33))</f>
        <v>0.11884338030824337</v>
      </c>
      <c r="F34" s="59"/>
    </row>
    <row r="35" spans="2:8" ht="12.75">
      <c r="B35" s="98"/>
      <c r="C35" s="99"/>
      <c r="D35" s="99"/>
      <c r="E35" s="101" t="s">
        <v>197</v>
      </c>
      <c r="F35" s="103">
        <f>SUM(F5:F34)</f>
        <v>1949.5100000000002</v>
      </c>
      <c r="H35" t="s">
        <v>233</v>
      </c>
    </row>
    <row r="36" spans="2:13" ht="12.75">
      <c r="B36" s="1"/>
      <c r="C36" s="1"/>
      <c r="D36" s="1"/>
      <c r="H36" t="s">
        <v>204</v>
      </c>
      <c r="I36">
        <v>60</v>
      </c>
      <c r="K36">
        <v>7.6</v>
      </c>
      <c r="L36">
        <v>0.4</v>
      </c>
      <c r="M36">
        <v>7.2</v>
      </c>
    </row>
    <row r="37" spans="4:13" ht="12.75">
      <c r="D37" t="s">
        <v>236</v>
      </c>
      <c r="F37" s="109">
        <f>SUM(F11:F14)</f>
        <v>363.59999999999997</v>
      </c>
      <c r="H37" t="s">
        <v>207</v>
      </c>
      <c r="I37">
        <v>50</v>
      </c>
      <c r="J37" s="102">
        <f>(J36*I37)/I36</f>
        <v>0</v>
      </c>
      <c r="K37" s="102">
        <f>(K36*I37)/I36</f>
        <v>6.333333333333333</v>
      </c>
      <c r="L37" s="102">
        <f>(L36*I37)/I36</f>
        <v>0.3333333333333333</v>
      </c>
      <c r="M37" s="102">
        <f>(M36*I37)/I36</f>
        <v>6</v>
      </c>
    </row>
    <row r="39" ht="12.75">
      <c r="H39" t="s">
        <v>234</v>
      </c>
    </row>
    <row r="40" spans="8:13" ht="12.75">
      <c r="H40" t="s">
        <v>204</v>
      </c>
      <c r="I40">
        <v>100</v>
      </c>
      <c r="K40">
        <v>9</v>
      </c>
      <c r="L40">
        <v>38</v>
      </c>
      <c r="M40">
        <v>2</v>
      </c>
    </row>
    <row r="41" spans="8:13" ht="12.75">
      <c r="H41" t="s">
        <v>207</v>
      </c>
      <c r="I41">
        <v>22</v>
      </c>
      <c r="J41" s="102">
        <f>(J40*I41)/I40</f>
        <v>0</v>
      </c>
      <c r="K41" s="102">
        <f>(K40*I41)/I40</f>
        <v>1.98</v>
      </c>
      <c r="L41" s="102">
        <f>(L40*I41)/I40</f>
        <v>8.36</v>
      </c>
      <c r="M41" s="102">
        <f>(M40*I41)/I40</f>
        <v>0.44</v>
      </c>
    </row>
    <row r="43" ht="12.75">
      <c r="H43" t="s">
        <v>235</v>
      </c>
    </row>
    <row r="44" spans="8:13" ht="12.75">
      <c r="H44" t="s">
        <v>204</v>
      </c>
      <c r="I44">
        <v>33</v>
      </c>
      <c r="K44">
        <v>2</v>
      </c>
      <c r="L44">
        <v>28</v>
      </c>
      <c r="M44">
        <v>1</v>
      </c>
    </row>
    <row r="45" spans="8:13" ht="12.75">
      <c r="H45" t="s">
        <v>207</v>
      </c>
      <c r="I45">
        <v>20</v>
      </c>
      <c r="J45" s="102">
        <f>(J44*I45)/I44</f>
        <v>0</v>
      </c>
      <c r="K45" s="102">
        <f>(K44*I45)/I44</f>
        <v>1.2121212121212122</v>
      </c>
      <c r="L45" s="102">
        <f>(L44*I45)/I44</f>
        <v>16.96969696969697</v>
      </c>
      <c r="M45" s="102">
        <f>(M44*I45)/I44</f>
        <v>0.6060606060606061</v>
      </c>
    </row>
    <row r="47" spans="8:13" ht="12.75">
      <c r="H47" t="s">
        <v>243</v>
      </c>
      <c r="I47">
        <v>100</v>
      </c>
      <c r="J47">
        <v>83</v>
      </c>
      <c r="K47">
        <v>1.2</v>
      </c>
      <c r="L47">
        <v>20</v>
      </c>
      <c r="M47">
        <v>0.3</v>
      </c>
    </row>
    <row r="48" spans="9:13" ht="12.75">
      <c r="I48">
        <v>100</v>
      </c>
      <c r="J48" s="102">
        <f>(J47*I48)/I47</f>
        <v>83</v>
      </c>
      <c r="K48" s="102">
        <f>(K47*I48)/I47</f>
        <v>1.2</v>
      </c>
      <c r="L48" s="102">
        <f>(L47*I48)/I47</f>
        <v>20</v>
      </c>
      <c r="M48" s="102">
        <f>(M47*I48)/I47</f>
        <v>0.3</v>
      </c>
    </row>
    <row r="50" ht="12.75">
      <c r="H50" t="s">
        <v>244</v>
      </c>
    </row>
    <row r="51" spans="8:13" ht="12.75">
      <c r="H51" t="s">
        <v>204</v>
      </c>
      <c r="I51">
        <v>100</v>
      </c>
      <c r="J51">
        <v>350</v>
      </c>
      <c r="K51">
        <v>12</v>
      </c>
      <c r="L51">
        <v>74</v>
      </c>
      <c r="M51">
        <v>1</v>
      </c>
    </row>
    <row r="52" spans="8:13" ht="12.75">
      <c r="H52" t="s">
        <v>207</v>
      </c>
      <c r="I52">
        <v>100</v>
      </c>
      <c r="J52" s="102">
        <f>(J51*I52)/I51</f>
        <v>350</v>
      </c>
      <c r="K52" s="102">
        <f>(K51*I52)/I51</f>
        <v>12</v>
      </c>
      <c r="L52" s="102">
        <f>(L51*I52)/I51</f>
        <v>74</v>
      </c>
      <c r="M52" s="102">
        <f>(M51*I52)/I51</f>
        <v>1</v>
      </c>
    </row>
    <row r="54" ht="12.75">
      <c r="H54" t="s">
        <v>245</v>
      </c>
    </row>
    <row r="55" spans="8:13" ht="12.75">
      <c r="H55" t="s">
        <v>204</v>
      </c>
      <c r="I55">
        <v>100</v>
      </c>
      <c r="J55">
        <v>90</v>
      </c>
      <c r="K55">
        <v>1.4</v>
      </c>
      <c r="L55">
        <v>11</v>
      </c>
      <c r="M55">
        <v>3.5</v>
      </c>
    </row>
    <row r="56" spans="8:13" ht="12.75">
      <c r="H56" t="s">
        <v>207</v>
      </c>
      <c r="I56">
        <v>60</v>
      </c>
      <c r="J56" s="102">
        <f>(J55*I56)/I55</f>
        <v>54</v>
      </c>
      <c r="K56" s="102">
        <f>(K55*I56)/I55</f>
        <v>0.84</v>
      </c>
      <c r="L56" s="102">
        <f>(L55*I56)/I55</f>
        <v>6.6</v>
      </c>
      <c r="M56" s="102">
        <f>(M55*I56)/I55</f>
        <v>2.1</v>
      </c>
    </row>
    <row r="58" ht="12.75">
      <c r="H58" t="s">
        <v>246</v>
      </c>
    </row>
    <row r="59" spans="8:13" ht="12.75">
      <c r="H59" t="s">
        <v>204</v>
      </c>
      <c r="I59">
        <v>100</v>
      </c>
      <c r="J59">
        <v>49</v>
      </c>
      <c r="K59">
        <v>11</v>
      </c>
      <c r="L59">
        <v>0.7</v>
      </c>
      <c r="M59">
        <v>0.2</v>
      </c>
    </row>
    <row r="60" spans="8:13" ht="12.75">
      <c r="H60" t="s">
        <v>207</v>
      </c>
      <c r="I60">
        <v>105</v>
      </c>
      <c r="J60" s="102">
        <f>(J59*I60)/I59</f>
        <v>51.45</v>
      </c>
      <c r="K60" s="102">
        <f>(K59*I60)/I59</f>
        <v>11.55</v>
      </c>
      <c r="L60" s="102">
        <f>(L59*I60)/I59</f>
        <v>0.735</v>
      </c>
      <c r="M60" s="102">
        <f>(M59*I60)/I59</f>
        <v>0.21</v>
      </c>
    </row>
    <row r="61" ht="12.75">
      <c r="H61" t="s">
        <v>247</v>
      </c>
    </row>
    <row r="63" ht="12.75">
      <c r="H63" t="s">
        <v>248</v>
      </c>
    </row>
    <row r="64" spans="8:13" ht="12.75">
      <c r="H64" t="s">
        <v>204</v>
      </c>
      <c r="I64">
        <v>100</v>
      </c>
      <c r="J64">
        <v>353</v>
      </c>
      <c r="K64">
        <v>16.1</v>
      </c>
      <c r="L64">
        <v>0</v>
      </c>
      <c r="M64">
        <v>31.9</v>
      </c>
    </row>
    <row r="65" spans="8:13" ht="12.75">
      <c r="H65" t="s">
        <v>207</v>
      </c>
      <c r="I65">
        <v>20</v>
      </c>
      <c r="J65" s="102">
        <f>(J64*I65)/I64</f>
        <v>70.6</v>
      </c>
      <c r="K65" s="102">
        <f>(K64*I65)/I64</f>
        <v>3.22</v>
      </c>
      <c r="L65" s="102">
        <f>(L64*I65)/I64</f>
        <v>0</v>
      </c>
      <c r="M65" s="102">
        <f>(M64*I65)/I64</f>
        <v>6.38</v>
      </c>
    </row>
    <row r="66" ht="12.75">
      <c r="H66" t="s">
        <v>249</v>
      </c>
    </row>
    <row r="68" ht="12.75">
      <c r="H68" t="s">
        <v>250</v>
      </c>
    </row>
    <row r="69" spans="8:13" ht="12.75">
      <c r="H69" t="s">
        <v>204</v>
      </c>
      <c r="I69">
        <v>100</v>
      </c>
      <c r="J69">
        <v>240</v>
      </c>
      <c r="K69">
        <v>8</v>
      </c>
      <c r="L69">
        <v>49</v>
      </c>
      <c r="M69">
        <v>1.2</v>
      </c>
    </row>
    <row r="70" spans="8:13" ht="12.75">
      <c r="H70" t="s">
        <v>207</v>
      </c>
      <c r="I70">
        <v>50</v>
      </c>
      <c r="J70" s="102">
        <f>(J69*I70)/I69</f>
        <v>120</v>
      </c>
      <c r="K70" s="102">
        <f>(K69*I70)/I69</f>
        <v>4</v>
      </c>
      <c r="L70" s="102">
        <f>(L69*I70)/I69</f>
        <v>24.5</v>
      </c>
      <c r="M70" s="102">
        <f>(M69*I70)/I69</f>
        <v>0.6</v>
      </c>
    </row>
    <row r="72" ht="12.75">
      <c r="H72" t="s">
        <v>251</v>
      </c>
    </row>
    <row r="73" spans="8:13" ht="12.75">
      <c r="H73" t="s">
        <v>204</v>
      </c>
      <c r="I73">
        <v>100</v>
      </c>
      <c r="J73">
        <v>240</v>
      </c>
      <c r="K73">
        <v>12</v>
      </c>
      <c r="L73">
        <v>4</v>
      </c>
      <c r="M73">
        <v>1.5</v>
      </c>
    </row>
    <row r="74" spans="8:13" ht="12.75">
      <c r="H74" t="s">
        <v>207</v>
      </c>
      <c r="I74">
        <v>125</v>
      </c>
      <c r="J74" s="102">
        <f>(J73*I74)/I73</f>
        <v>300</v>
      </c>
      <c r="K74" s="102">
        <f>(K73*I74)/I73</f>
        <v>15</v>
      </c>
      <c r="L74" s="102">
        <f>(L73*I74)/I73</f>
        <v>5</v>
      </c>
      <c r="M74" s="102">
        <f>(M73*I74)/I73</f>
        <v>1.875</v>
      </c>
    </row>
    <row r="76" ht="12.75">
      <c r="H76" t="s">
        <v>269</v>
      </c>
    </row>
    <row r="77" spans="8:13" ht="12.75">
      <c r="H77" t="s">
        <v>204</v>
      </c>
      <c r="I77">
        <v>100</v>
      </c>
      <c r="J77">
        <v>240</v>
      </c>
      <c r="K77">
        <v>19.5</v>
      </c>
      <c r="L77">
        <v>4.5</v>
      </c>
      <c r="M77">
        <v>8</v>
      </c>
    </row>
    <row r="78" spans="8:13" ht="12.75">
      <c r="H78" t="s">
        <v>207</v>
      </c>
      <c r="I78">
        <v>80</v>
      </c>
      <c r="J78" s="102">
        <f>(J77*I78)/I77</f>
        <v>192</v>
      </c>
      <c r="K78" s="102">
        <f>(K77*I78)/I77</f>
        <v>15.6</v>
      </c>
      <c r="L78" s="102">
        <f>(L77*I78)/I77</f>
        <v>3.6</v>
      </c>
      <c r="M78" s="102">
        <f>(M77*I78)/I77</f>
        <v>6.4</v>
      </c>
    </row>
  </sheetData>
  <sheetProtection/>
  <mergeCells count="1">
    <mergeCell ref="C3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^SeFiRoT^</dc:creator>
  <cp:keywords/>
  <dc:description/>
  <cp:lastModifiedBy>^SeFiRoT^</cp:lastModifiedBy>
  <dcterms:created xsi:type="dcterms:W3CDTF">2008-07-21T20:06:49Z</dcterms:created>
  <dcterms:modified xsi:type="dcterms:W3CDTF">2010-02-21T10:34:04Z</dcterms:modified>
  <cp:category/>
  <cp:version/>
  <cp:contentType/>
  <cp:contentStatus/>
</cp:coreProperties>
</file>